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COG\SUFIC\SUFIC-ARQUIVOS\DEMONSTRATIVO DAS TRANSFERÊNCIAS AOS MUNICIPIOS\2024\"/>
    </mc:Choice>
  </mc:AlternateContent>
  <bookViews>
    <workbookView xWindow="0" yWindow="0" windowWidth="28800" windowHeight="12000" tabRatio="855" activeTab="2"/>
  </bookViews>
  <sheets>
    <sheet name="01" sheetId="14" r:id="rId1"/>
    <sheet name="02" sheetId="15" r:id="rId2"/>
    <sheet name="03" sheetId="16" r:id="rId3"/>
    <sheet name="04" sheetId="17" state="hidden" r:id="rId4"/>
    <sheet name="05" sheetId="18" state="hidden" r:id="rId5"/>
    <sheet name="06" sheetId="19" state="hidden" r:id="rId6"/>
    <sheet name="07" sheetId="20" state="hidden" r:id="rId7"/>
    <sheet name="08" sheetId="21" state="hidden" r:id="rId8"/>
    <sheet name="09" sheetId="22" state="hidden" r:id="rId9"/>
    <sheet name="10" sheetId="23" state="hidden" r:id="rId10"/>
    <sheet name="11" sheetId="24" state="hidden" r:id="rId11"/>
    <sheet name="12" sheetId="28" state="hidden" r:id="rId12"/>
    <sheet name="2024" sheetId="25" r:id="rId13"/>
  </sheets>
  <definedNames>
    <definedName name="_xlnm.Print_Area" localSheetId="0">'01'!$A$1:$K$89</definedName>
    <definedName name="_xlnm.Print_Area" localSheetId="1">'02'!$A$1:$I$89</definedName>
    <definedName name="_xlnm.Print_Area" localSheetId="2">'03'!$A$1:$K$89</definedName>
    <definedName name="_xlnm.Print_Area" localSheetId="3">'04'!$A$1:$K$89</definedName>
    <definedName name="_xlnm.Print_Area" localSheetId="4">'05'!$A$1:$I$89</definedName>
    <definedName name="_xlnm.Print_Area" localSheetId="5">'06'!$A$1:$I$89</definedName>
    <definedName name="_xlnm.Print_Area" localSheetId="6">'07'!$A$1:$K$89</definedName>
    <definedName name="_xlnm.Print_Area" localSheetId="7">'08'!$A$1:$K$89</definedName>
    <definedName name="_xlnm.Print_Area" localSheetId="8">'09'!$A$1:$K$89</definedName>
    <definedName name="_xlnm.Print_Area" localSheetId="9">'10'!$A$1:$K$89</definedName>
    <definedName name="_xlnm.Print_Area" localSheetId="10">'11'!$A$1:$K$89</definedName>
    <definedName name="_xlnm.Print_Area" localSheetId="11">'12'!$A$1:$K$89</definedName>
    <definedName name="_xlnm.Print_Area" localSheetId="12">'2024'!$A$1:$K$89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5" l="1"/>
  <c r="F89" i="15" l="1"/>
  <c r="E89" i="15"/>
  <c r="G89" i="15"/>
  <c r="H89" i="15"/>
  <c r="D89" i="14" l="1"/>
  <c r="E89" i="14"/>
  <c r="F89" i="14"/>
  <c r="G89" i="14"/>
  <c r="H89" i="14"/>
  <c r="I89" i="14"/>
  <c r="J89" i="14"/>
  <c r="K89" i="14"/>
  <c r="C89" i="14"/>
  <c r="K89" i="28" l="1"/>
  <c r="J89" i="28"/>
  <c r="I89" i="28"/>
  <c r="H89" i="28"/>
  <c r="G89" i="28"/>
  <c r="F89" i="28"/>
  <c r="E89" i="28"/>
  <c r="D89" i="28"/>
  <c r="C89" i="28"/>
  <c r="K89" i="24"/>
  <c r="J89" i="24"/>
  <c r="I89" i="24"/>
  <c r="H89" i="24"/>
  <c r="G89" i="24"/>
  <c r="F89" i="24"/>
  <c r="E89" i="24"/>
  <c r="D89" i="24"/>
  <c r="C89" i="24"/>
  <c r="K89" i="23"/>
  <c r="J89" i="23"/>
  <c r="I89" i="23"/>
  <c r="H89" i="23"/>
  <c r="G89" i="23"/>
  <c r="F89" i="23"/>
  <c r="E89" i="23"/>
  <c r="D89" i="23"/>
  <c r="C89" i="23"/>
  <c r="K89" i="22"/>
  <c r="J89" i="22"/>
  <c r="I89" i="22"/>
  <c r="H89" i="22"/>
  <c r="G89" i="22"/>
  <c r="F89" i="22"/>
  <c r="E89" i="22"/>
  <c r="D89" i="22"/>
  <c r="C89" i="22"/>
  <c r="K89" i="21"/>
  <c r="J89" i="21"/>
  <c r="I89" i="21"/>
  <c r="H89" i="21"/>
  <c r="G89" i="21"/>
  <c r="F89" i="21"/>
  <c r="E89" i="21"/>
  <c r="D89" i="21"/>
  <c r="C89" i="21"/>
  <c r="K89" i="20"/>
  <c r="J89" i="20"/>
  <c r="I89" i="20"/>
  <c r="H89" i="20"/>
  <c r="G89" i="20"/>
  <c r="F89" i="20"/>
  <c r="E89" i="20"/>
  <c r="D89" i="20"/>
  <c r="C89" i="20"/>
  <c r="I89" i="19"/>
  <c r="H89" i="19"/>
  <c r="G89" i="19"/>
  <c r="F89" i="19"/>
  <c r="E89" i="19"/>
  <c r="D89" i="19"/>
  <c r="C89" i="19"/>
  <c r="I89" i="18"/>
  <c r="H89" i="18"/>
  <c r="G89" i="18"/>
  <c r="F89" i="18"/>
  <c r="E89" i="18"/>
  <c r="D89" i="18"/>
  <c r="C89" i="18"/>
  <c r="K89" i="17"/>
  <c r="J89" i="17"/>
  <c r="I89" i="17"/>
  <c r="H89" i="17"/>
  <c r="G89" i="17"/>
  <c r="F89" i="17"/>
  <c r="E89" i="17"/>
  <c r="D89" i="17"/>
  <c r="C89" i="17"/>
  <c r="K89" i="16"/>
  <c r="J89" i="16"/>
  <c r="I89" i="16"/>
  <c r="H89" i="16"/>
  <c r="G89" i="16"/>
  <c r="F89" i="16"/>
  <c r="E89" i="16"/>
  <c r="D89" i="16"/>
  <c r="C89" i="16"/>
  <c r="D89" i="15"/>
  <c r="I89" i="15"/>
  <c r="C89" i="15"/>
  <c r="K88" i="25" l="1"/>
  <c r="J88" i="25"/>
  <c r="K87" i="25"/>
  <c r="J87" i="25"/>
  <c r="K86" i="25"/>
  <c r="J86" i="25"/>
  <c r="K85" i="25"/>
  <c r="J85" i="25"/>
  <c r="K84" i="25"/>
  <c r="J84" i="25"/>
  <c r="K83" i="25"/>
  <c r="J83" i="25"/>
  <c r="K82" i="25"/>
  <c r="J82" i="25"/>
  <c r="K81" i="25"/>
  <c r="J81" i="25"/>
  <c r="K80" i="25"/>
  <c r="J80" i="25"/>
  <c r="K79" i="25"/>
  <c r="J79" i="25"/>
  <c r="K78" i="25"/>
  <c r="J78" i="25"/>
  <c r="K77" i="25"/>
  <c r="J77" i="25"/>
  <c r="K76" i="25"/>
  <c r="J76" i="25"/>
  <c r="K75" i="25"/>
  <c r="J75" i="25"/>
  <c r="K74" i="25"/>
  <c r="J74" i="25"/>
  <c r="K73" i="25"/>
  <c r="J73" i="25"/>
  <c r="K72" i="25"/>
  <c r="J72" i="25"/>
  <c r="K71" i="25"/>
  <c r="J71" i="25"/>
  <c r="K70" i="25"/>
  <c r="J70" i="25"/>
  <c r="K69" i="25"/>
  <c r="J69" i="25"/>
  <c r="K68" i="25"/>
  <c r="J68" i="25"/>
  <c r="K67" i="25"/>
  <c r="J67" i="25"/>
  <c r="K66" i="25"/>
  <c r="J66" i="25"/>
  <c r="K65" i="25"/>
  <c r="J65" i="25"/>
  <c r="K64" i="25"/>
  <c r="J64" i="25"/>
  <c r="K63" i="25"/>
  <c r="J63" i="25"/>
  <c r="K62" i="25"/>
  <c r="J62" i="25"/>
  <c r="K61" i="25"/>
  <c r="J61" i="25"/>
  <c r="K60" i="25"/>
  <c r="J60" i="25"/>
  <c r="K59" i="25"/>
  <c r="J59" i="25"/>
  <c r="K58" i="25"/>
  <c r="J58" i="25"/>
  <c r="K57" i="25"/>
  <c r="J57" i="25"/>
  <c r="K56" i="25"/>
  <c r="J56" i="25"/>
  <c r="K55" i="25"/>
  <c r="J55" i="25"/>
  <c r="K54" i="25"/>
  <c r="J54" i="25"/>
  <c r="K53" i="25"/>
  <c r="J53" i="25"/>
  <c r="K52" i="25"/>
  <c r="J52" i="25"/>
  <c r="K51" i="25"/>
  <c r="J51" i="25"/>
  <c r="K50" i="25"/>
  <c r="J50" i="25"/>
  <c r="K49" i="25"/>
  <c r="J49" i="25"/>
  <c r="K48" i="25"/>
  <c r="J48" i="25"/>
  <c r="K47" i="25"/>
  <c r="J47" i="25"/>
  <c r="K46" i="25"/>
  <c r="J46" i="25"/>
  <c r="K45" i="25"/>
  <c r="J45" i="25"/>
  <c r="K44" i="25"/>
  <c r="J44" i="25"/>
  <c r="K43" i="25"/>
  <c r="J43" i="25"/>
  <c r="K42" i="25"/>
  <c r="J42" i="25"/>
  <c r="K41" i="25"/>
  <c r="J41" i="25"/>
  <c r="K40" i="25"/>
  <c r="J40" i="25"/>
  <c r="K39" i="25"/>
  <c r="J39" i="25"/>
  <c r="K38" i="25"/>
  <c r="J38" i="25"/>
  <c r="K37" i="25"/>
  <c r="J37" i="25"/>
  <c r="K36" i="25"/>
  <c r="J36" i="25"/>
  <c r="K35" i="25"/>
  <c r="J35" i="25"/>
  <c r="K34" i="25"/>
  <c r="J34" i="25"/>
  <c r="K33" i="25"/>
  <c r="J33" i="25"/>
  <c r="K32" i="25"/>
  <c r="J32" i="25"/>
  <c r="K31" i="25"/>
  <c r="J31" i="25"/>
  <c r="K30" i="25"/>
  <c r="J30" i="25"/>
  <c r="K29" i="25"/>
  <c r="J29" i="25"/>
  <c r="K28" i="25"/>
  <c r="J28" i="25"/>
  <c r="K27" i="25"/>
  <c r="J27" i="25"/>
  <c r="K26" i="25"/>
  <c r="J26" i="25"/>
  <c r="K25" i="25"/>
  <c r="J25" i="25"/>
  <c r="K24" i="25"/>
  <c r="J24" i="25"/>
  <c r="K23" i="25"/>
  <c r="J23" i="25"/>
  <c r="K22" i="25"/>
  <c r="J22" i="25"/>
  <c r="K21" i="25"/>
  <c r="J21" i="25"/>
  <c r="K20" i="25"/>
  <c r="J20" i="25"/>
  <c r="K19" i="25"/>
  <c r="J19" i="25"/>
  <c r="K18" i="25"/>
  <c r="J18" i="25"/>
  <c r="K17" i="25"/>
  <c r="J17" i="25"/>
  <c r="K16" i="25"/>
  <c r="J16" i="25"/>
  <c r="K15" i="25"/>
  <c r="J15" i="25"/>
  <c r="K14" i="25"/>
  <c r="J14" i="25"/>
  <c r="K13" i="25"/>
  <c r="J13" i="25"/>
  <c r="K12" i="25"/>
  <c r="J12" i="25"/>
  <c r="K11" i="25"/>
  <c r="J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11" i="25"/>
  <c r="C12" i="25"/>
  <c r="D12" i="25"/>
  <c r="E12" i="25"/>
  <c r="F12" i="25"/>
  <c r="G12" i="25"/>
  <c r="H12" i="25"/>
  <c r="C13" i="25"/>
  <c r="D13" i="25"/>
  <c r="E13" i="25"/>
  <c r="F13" i="25"/>
  <c r="G13" i="25"/>
  <c r="H13" i="25"/>
  <c r="C14" i="25"/>
  <c r="D14" i="25"/>
  <c r="E14" i="25"/>
  <c r="F14" i="25"/>
  <c r="G14" i="25"/>
  <c r="H14" i="25"/>
  <c r="C15" i="25"/>
  <c r="D15" i="25"/>
  <c r="E15" i="25"/>
  <c r="F15" i="25"/>
  <c r="G15" i="25"/>
  <c r="H15" i="25"/>
  <c r="C16" i="25"/>
  <c r="D16" i="25"/>
  <c r="E16" i="25"/>
  <c r="F16" i="25"/>
  <c r="G16" i="25"/>
  <c r="H16" i="25"/>
  <c r="C17" i="25"/>
  <c r="D17" i="25"/>
  <c r="E17" i="25"/>
  <c r="F17" i="25"/>
  <c r="G17" i="25"/>
  <c r="H17" i="25"/>
  <c r="C18" i="25"/>
  <c r="D18" i="25"/>
  <c r="E18" i="25"/>
  <c r="F18" i="25"/>
  <c r="G18" i="25"/>
  <c r="H18" i="25"/>
  <c r="C19" i="25"/>
  <c r="D19" i="25"/>
  <c r="E19" i="25"/>
  <c r="F19" i="25"/>
  <c r="G19" i="25"/>
  <c r="H19" i="25"/>
  <c r="C20" i="25"/>
  <c r="D20" i="25"/>
  <c r="E20" i="25"/>
  <c r="F20" i="25"/>
  <c r="G20" i="25"/>
  <c r="H20" i="25"/>
  <c r="C21" i="25"/>
  <c r="D21" i="25"/>
  <c r="E21" i="25"/>
  <c r="F21" i="25"/>
  <c r="G21" i="25"/>
  <c r="H21" i="25"/>
  <c r="C22" i="25"/>
  <c r="D22" i="25"/>
  <c r="E22" i="25"/>
  <c r="F22" i="25"/>
  <c r="G22" i="25"/>
  <c r="H22" i="25"/>
  <c r="C23" i="25"/>
  <c r="D23" i="25"/>
  <c r="E23" i="25"/>
  <c r="F23" i="25"/>
  <c r="G23" i="25"/>
  <c r="H23" i="25"/>
  <c r="C24" i="25"/>
  <c r="D24" i="25"/>
  <c r="E24" i="25"/>
  <c r="F24" i="25"/>
  <c r="G24" i="25"/>
  <c r="H24" i="25"/>
  <c r="C25" i="25"/>
  <c r="D25" i="25"/>
  <c r="E25" i="25"/>
  <c r="F25" i="25"/>
  <c r="G25" i="25"/>
  <c r="H25" i="25"/>
  <c r="C26" i="25"/>
  <c r="D26" i="25"/>
  <c r="E26" i="25"/>
  <c r="F26" i="25"/>
  <c r="G26" i="25"/>
  <c r="H26" i="25"/>
  <c r="C27" i="25"/>
  <c r="D27" i="25"/>
  <c r="E27" i="25"/>
  <c r="F27" i="25"/>
  <c r="G27" i="25"/>
  <c r="H27" i="25"/>
  <c r="C28" i="25"/>
  <c r="D28" i="25"/>
  <c r="E28" i="25"/>
  <c r="F28" i="25"/>
  <c r="G28" i="25"/>
  <c r="H28" i="25"/>
  <c r="C29" i="25"/>
  <c r="D29" i="25"/>
  <c r="E29" i="25"/>
  <c r="F29" i="25"/>
  <c r="G29" i="25"/>
  <c r="H29" i="25"/>
  <c r="C30" i="25"/>
  <c r="D30" i="25"/>
  <c r="E30" i="25"/>
  <c r="F30" i="25"/>
  <c r="G30" i="25"/>
  <c r="H30" i="25"/>
  <c r="C31" i="25"/>
  <c r="D31" i="25"/>
  <c r="E31" i="25"/>
  <c r="F31" i="25"/>
  <c r="G31" i="25"/>
  <c r="H31" i="25"/>
  <c r="C32" i="25"/>
  <c r="D32" i="25"/>
  <c r="E32" i="25"/>
  <c r="F32" i="25"/>
  <c r="G32" i="25"/>
  <c r="H32" i="25"/>
  <c r="C33" i="25"/>
  <c r="D33" i="25"/>
  <c r="E33" i="25"/>
  <c r="F33" i="25"/>
  <c r="G33" i="25"/>
  <c r="H33" i="25"/>
  <c r="C34" i="25"/>
  <c r="D34" i="25"/>
  <c r="E34" i="25"/>
  <c r="F34" i="25"/>
  <c r="G34" i="25"/>
  <c r="H34" i="25"/>
  <c r="C35" i="25"/>
  <c r="D35" i="25"/>
  <c r="E35" i="25"/>
  <c r="F35" i="25"/>
  <c r="G35" i="25"/>
  <c r="H35" i="25"/>
  <c r="C36" i="25"/>
  <c r="D36" i="25"/>
  <c r="E36" i="25"/>
  <c r="F36" i="25"/>
  <c r="G36" i="25"/>
  <c r="H36" i="25"/>
  <c r="C37" i="25"/>
  <c r="D37" i="25"/>
  <c r="E37" i="25"/>
  <c r="F37" i="25"/>
  <c r="G37" i="25"/>
  <c r="H37" i="25"/>
  <c r="C38" i="25"/>
  <c r="D38" i="25"/>
  <c r="E38" i="25"/>
  <c r="F38" i="25"/>
  <c r="G38" i="25"/>
  <c r="H38" i="25"/>
  <c r="C39" i="25"/>
  <c r="D39" i="25"/>
  <c r="E39" i="25"/>
  <c r="F39" i="25"/>
  <c r="G39" i="25"/>
  <c r="H39" i="25"/>
  <c r="C40" i="25"/>
  <c r="D40" i="25"/>
  <c r="E40" i="25"/>
  <c r="F40" i="25"/>
  <c r="G40" i="25"/>
  <c r="H40" i="25"/>
  <c r="C41" i="25"/>
  <c r="D41" i="25"/>
  <c r="E41" i="25"/>
  <c r="F41" i="25"/>
  <c r="G41" i="25"/>
  <c r="H41" i="25"/>
  <c r="C42" i="25"/>
  <c r="D42" i="25"/>
  <c r="E42" i="25"/>
  <c r="F42" i="25"/>
  <c r="G42" i="25"/>
  <c r="H42" i="25"/>
  <c r="C43" i="25"/>
  <c r="D43" i="25"/>
  <c r="E43" i="25"/>
  <c r="F43" i="25"/>
  <c r="G43" i="25"/>
  <c r="H43" i="25"/>
  <c r="C44" i="25"/>
  <c r="D44" i="25"/>
  <c r="E44" i="25"/>
  <c r="F44" i="25"/>
  <c r="G44" i="25"/>
  <c r="H44" i="25"/>
  <c r="C45" i="25"/>
  <c r="D45" i="25"/>
  <c r="E45" i="25"/>
  <c r="F45" i="25"/>
  <c r="G45" i="25"/>
  <c r="H45" i="25"/>
  <c r="C46" i="25"/>
  <c r="D46" i="25"/>
  <c r="E46" i="25"/>
  <c r="F46" i="25"/>
  <c r="G46" i="25"/>
  <c r="H46" i="25"/>
  <c r="C47" i="25"/>
  <c r="D47" i="25"/>
  <c r="E47" i="25"/>
  <c r="F47" i="25"/>
  <c r="G47" i="25"/>
  <c r="H47" i="25"/>
  <c r="C48" i="25"/>
  <c r="D48" i="25"/>
  <c r="E48" i="25"/>
  <c r="F48" i="25"/>
  <c r="G48" i="25"/>
  <c r="H48" i="25"/>
  <c r="C49" i="25"/>
  <c r="D49" i="25"/>
  <c r="E49" i="25"/>
  <c r="F49" i="25"/>
  <c r="G49" i="25"/>
  <c r="H49" i="25"/>
  <c r="C50" i="25"/>
  <c r="D50" i="25"/>
  <c r="E50" i="25"/>
  <c r="F50" i="25"/>
  <c r="G50" i="25"/>
  <c r="H50" i="25"/>
  <c r="C51" i="25"/>
  <c r="D51" i="25"/>
  <c r="E51" i="25"/>
  <c r="F51" i="25"/>
  <c r="G51" i="25"/>
  <c r="H51" i="25"/>
  <c r="C52" i="25"/>
  <c r="D52" i="25"/>
  <c r="E52" i="25"/>
  <c r="F52" i="25"/>
  <c r="G52" i="25"/>
  <c r="H52" i="25"/>
  <c r="C53" i="25"/>
  <c r="D53" i="25"/>
  <c r="E53" i="25"/>
  <c r="F53" i="25"/>
  <c r="G53" i="25"/>
  <c r="H53" i="25"/>
  <c r="C54" i="25"/>
  <c r="D54" i="25"/>
  <c r="E54" i="25"/>
  <c r="F54" i="25"/>
  <c r="G54" i="25"/>
  <c r="H54" i="25"/>
  <c r="C55" i="25"/>
  <c r="D55" i="25"/>
  <c r="E55" i="25"/>
  <c r="F55" i="25"/>
  <c r="G55" i="25"/>
  <c r="H55" i="25"/>
  <c r="C56" i="25"/>
  <c r="D56" i="25"/>
  <c r="E56" i="25"/>
  <c r="F56" i="25"/>
  <c r="G56" i="25"/>
  <c r="H56" i="25"/>
  <c r="C57" i="25"/>
  <c r="D57" i="25"/>
  <c r="E57" i="25"/>
  <c r="F57" i="25"/>
  <c r="G57" i="25"/>
  <c r="H57" i="25"/>
  <c r="C58" i="25"/>
  <c r="D58" i="25"/>
  <c r="E58" i="25"/>
  <c r="F58" i="25"/>
  <c r="G58" i="25"/>
  <c r="H58" i="25"/>
  <c r="C59" i="25"/>
  <c r="D59" i="25"/>
  <c r="E59" i="25"/>
  <c r="F59" i="25"/>
  <c r="G59" i="25"/>
  <c r="H59" i="25"/>
  <c r="C60" i="25"/>
  <c r="D60" i="25"/>
  <c r="E60" i="25"/>
  <c r="F60" i="25"/>
  <c r="G60" i="25"/>
  <c r="H60" i="25"/>
  <c r="C61" i="25"/>
  <c r="D61" i="25"/>
  <c r="E61" i="25"/>
  <c r="F61" i="25"/>
  <c r="G61" i="25"/>
  <c r="H61" i="25"/>
  <c r="C62" i="25"/>
  <c r="D62" i="25"/>
  <c r="E62" i="25"/>
  <c r="F62" i="25"/>
  <c r="G62" i="25"/>
  <c r="H62" i="25"/>
  <c r="C63" i="25"/>
  <c r="D63" i="25"/>
  <c r="E63" i="25"/>
  <c r="F63" i="25"/>
  <c r="G63" i="25"/>
  <c r="H63" i="25"/>
  <c r="C64" i="25"/>
  <c r="D64" i="25"/>
  <c r="E64" i="25"/>
  <c r="F64" i="25"/>
  <c r="G64" i="25"/>
  <c r="H64" i="25"/>
  <c r="C65" i="25"/>
  <c r="D65" i="25"/>
  <c r="E65" i="25"/>
  <c r="F65" i="25"/>
  <c r="G65" i="25"/>
  <c r="H65" i="25"/>
  <c r="C66" i="25"/>
  <c r="D66" i="25"/>
  <c r="E66" i="25"/>
  <c r="F66" i="25"/>
  <c r="G66" i="25"/>
  <c r="H66" i="25"/>
  <c r="C67" i="25"/>
  <c r="D67" i="25"/>
  <c r="E67" i="25"/>
  <c r="F67" i="25"/>
  <c r="G67" i="25"/>
  <c r="H67" i="25"/>
  <c r="C68" i="25"/>
  <c r="D68" i="25"/>
  <c r="E68" i="25"/>
  <c r="F68" i="25"/>
  <c r="G68" i="25"/>
  <c r="H68" i="25"/>
  <c r="C69" i="25"/>
  <c r="D69" i="25"/>
  <c r="E69" i="25"/>
  <c r="F69" i="25"/>
  <c r="G69" i="25"/>
  <c r="H69" i="25"/>
  <c r="C70" i="25"/>
  <c r="D70" i="25"/>
  <c r="E70" i="25"/>
  <c r="F70" i="25"/>
  <c r="G70" i="25"/>
  <c r="H70" i="25"/>
  <c r="C71" i="25"/>
  <c r="D71" i="25"/>
  <c r="E71" i="25"/>
  <c r="F71" i="25"/>
  <c r="G71" i="25"/>
  <c r="H71" i="25"/>
  <c r="C72" i="25"/>
  <c r="D72" i="25"/>
  <c r="E72" i="25"/>
  <c r="F72" i="25"/>
  <c r="G72" i="25"/>
  <c r="H72" i="25"/>
  <c r="C73" i="25"/>
  <c r="D73" i="25"/>
  <c r="E73" i="25"/>
  <c r="F73" i="25"/>
  <c r="G73" i="25"/>
  <c r="H73" i="25"/>
  <c r="C74" i="25"/>
  <c r="D74" i="25"/>
  <c r="E74" i="25"/>
  <c r="F74" i="25"/>
  <c r="G74" i="25"/>
  <c r="H74" i="25"/>
  <c r="C75" i="25"/>
  <c r="D75" i="25"/>
  <c r="E75" i="25"/>
  <c r="F75" i="25"/>
  <c r="G75" i="25"/>
  <c r="H75" i="25"/>
  <c r="C76" i="25"/>
  <c r="D76" i="25"/>
  <c r="E76" i="25"/>
  <c r="F76" i="25"/>
  <c r="G76" i="25"/>
  <c r="H76" i="25"/>
  <c r="C77" i="25"/>
  <c r="D77" i="25"/>
  <c r="E77" i="25"/>
  <c r="F77" i="25"/>
  <c r="G77" i="25"/>
  <c r="H77" i="25"/>
  <c r="C78" i="25"/>
  <c r="D78" i="25"/>
  <c r="E78" i="25"/>
  <c r="F78" i="25"/>
  <c r="G78" i="25"/>
  <c r="H78" i="25"/>
  <c r="C79" i="25"/>
  <c r="D79" i="25"/>
  <c r="E79" i="25"/>
  <c r="F79" i="25"/>
  <c r="G79" i="25"/>
  <c r="H79" i="25"/>
  <c r="C80" i="25"/>
  <c r="D80" i="25"/>
  <c r="E80" i="25"/>
  <c r="F80" i="25"/>
  <c r="G80" i="25"/>
  <c r="H80" i="25"/>
  <c r="C81" i="25"/>
  <c r="D81" i="25"/>
  <c r="E81" i="25"/>
  <c r="F81" i="25"/>
  <c r="G81" i="25"/>
  <c r="H81" i="25"/>
  <c r="C82" i="25"/>
  <c r="D82" i="25"/>
  <c r="E82" i="25"/>
  <c r="F82" i="25"/>
  <c r="G82" i="25"/>
  <c r="H82" i="25"/>
  <c r="C83" i="25"/>
  <c r="D83" i="25"/>
  <c r="E83" i="25"/>
  <c r="F83" i="25"/>
  <c r="G83" i="25"/>
  <c r="H83" i="25"/>
  <c r="C84" i="25"/>
  <c r="D84" i="25"/>
  <c r="E84" i="25"/>
  <c r="F84" i="25"/>
  <c r="G84" i="25"/>
  <c r="H84" i="25"/>
  <c r="C85" i="25"/>
  <c r="D85" i="25"/>
  <c r="E85" i="25"/>
  <c r="F85" i="25"/>
  <c r="G85" i="25"/>
  <c r="H85" i="25"/>
  <c r="C86" i="25"/>
  <c r="D86" i="25"/>
  <c r="E86" i="25"/>
  <c r="F86" i="25"/>
  <c r="G86" i="25"/>
  <c r="H86" i="25"/>
  <c r="C87" i="25"/>
  <c r="D87" i="25"/>
  <c r="E87" i="25"/>
  <c r="F87" i="25"/>
  <c r="G87" i="25"/>
  <c r="H87" i="25"/>
  <c r="C88" i="25"/>
  <c r="D88" i="25"/>
  <c r="E88" i="25"/>
  <c r="F88" i="25"/>
  <c r="G88" i="25"/>
  <c r="H88" i="25"/>
  <c r="H11" i="25"/>
  <c r="G11" i="25"/>
  <c r="F11" i="25"/>
  <c r="E11" i="25"/>
  <c r="D11" i="25"/>
  <c r="J89" i="25" l="1"/>
  <c r="K89" i="25"/>
  <c r="I89" i="25"/>
  <c r="H89" i="25" l="1"/>
  <c r="C89" i="25"/>
  <c r="G89" i="25" l="1"/>
  <c r="F89" i="25"/>
  <c r="E89" i="25"/>
  <c r="D89" i="25"/>
</calcChain>
</file>

<file path=xl/sharedStrings.xml><?xml version="1.0" encoding="utf-8"?>
<sst xmlns="http://schemas.openxmlformats.org/spreadsheetml/2006/main" count="1303" uniqueCount="108">
  <si>
    <t>TOTAL</t>
  </si>
  <si>
    <t>GOVERNADOR LINDENBERG</t>
  </si>
  <si>
    <t>JAGUARE</t>
  </si>
  <si>
    <t xml:space="preserve">GOVERNO DO ESTADO DO ESPÍRITO SANTO  </t>
  </si>
  <si>
    <t>SECRETARIA DA FAZENDA</t>
  </si>
  <si>
    <t>SUBSECRETARIA DO TESOURO ESTADUAL</t>
  </si>
  <si>
    <t>MUNICÍPIOS</t>
  </si>
  <si>
    <t>COTA PARTE DE CIDE</t>
  </si>
  <si>
    <t xml:space="preserve"> AFONSO CLAUDIO</t>
  </si>
  <si>
    <t xml:space="preserve"> AGUA DOCE DO NORTE</t>
  </si>
  <si>
    <t xml:space="preserve"> AGUIA BRANCA</t>
  </si>
  <si>
    <t xml:space="preserve"> ALEGRE</t>
  </si>
  <si>
    <t xml:space="preserve"> ALFREDO CHAVES</t>
  </si>
  <si>
    <t xml:space="preserve"> ALTO RIO NOVO</t>
  </si>
  <si>
    <t xml:space="preserve"> ANCHIETA</t>
  </si>
  <si>
    <t xml:space="preserve"> APIACA</t>
  </si>
  <si>
    <t xml:space="preserve"> ARACRUZ</t>
  </si>
  <si>
    <t xml:space="preserve"> ATILIO VIVACQUA</t>
  </si>
  <si>
    <t xml:space="preserve"> BAIXO GUANDU</t>
  </si>
  <si>
    <t xml:space="preserve"> BARRA DE SAO FRANCISCO</t>
  </si>
  <si>
    <t xml:space="preserve"> BOA ESPERANÇA</t>
  </si>
  <si>
    <t xml:space="preserve"> BOM JESUS DO NORTE</t>
  </si>
  <si>
    <t xml:space="preserve"> BREJETUBA</t>
  </si>
  <si>
    <t xml:space="preserve"> CACH. ITAPEMIRIM</t>
  </si>
  <si>
    <t xml:space="preserve"> CARIACICA</t>
  </si>
  <si>
    <t xml:space="preserve"> CASTELO</t>
  </si>
  <si>
    <t xml:space="preserve"> COLATINA</t>
  </si>
  <si>
    <t xml:space="preserve"> CONC. DA BARRA</t>
  </si>
  <si>
    <t xml:space="preserve"> CONC. CASTELO</t>
  </si>
  <si>
    <t xml:space="preserve"> DIVINO SÃO LOURENÇO</t>
  </si>
  <si>
    <t xml:space="preserve"> DOMINGOS MARTINS</t>
  </si>
  <si>
    <t xml:space="preserve"> DORES DO RIO PRETO</t>
  </si>
  <si>
    <t xml:space="preserve"> ECOPORANGA</t>
  </si>
  <si>
    <t xml:space="preserve"> FUNDÃO</t>
  </si>
  <si>
    <t xml:space="preserve"> GUAÇUI</t>
  </si>
  <si>
    <t xml:space="preserve"> GUARAPARI</t>
  </si>
  <si>
    <t xml:space="preserve"> IBATIBA</t>
  </si>
  <si>
    <t xml:space="preserve"> IBIRAÇU</t>
  </si>
  <si>
    <t xml:space="preserve"> IBITIRAMA</t>
  </si>
  <si>
    <t xml:space="preserve"> ICONHA</t>
  </si>
  <si>
    <t xml:space="preserve"> IRUPI</t>
  </si>
  <si>
    <t xml:space="preserve"> ITAGUAÇU</t>
  </si>
  <si>
    <t xml:space="preserve"> ITAPEMIRIM</t>
  </si>
  <si>
    <t xml:space="preserve"> ITARANA</t>
  </si>
  <si>
    <t xml:space="preserve"> IUNA</t>
  </si>
  <si>
    <t xml:space="preserve"> JERONIMO MONTEIRO</t>
  </si>
  <si>
    <t xml:space="preserve"> JOÃO NEIVA</t>
  </si>
  <si>
    <t xml:space="preserve"> LARANJA DA TERRA</t>
  </si>
  <si>
    <t xml:space="preserve"> LINHARES</t>
  </si>
  <si>
    <t xml:space="preserve"> MANTENOPOLIS</t>
  </si>
  <si>
    <t xml:space="preserve"> MARATAIZES</t>
  </si>
  <si>
    <t xml:space="preserve"> MARECHAL FLORIANO</t>
  </si>
  <si>
    <t xml:space="preserve"> MARILANDIA</t>
  </si>
  <si>
    <t xml:space="preserve"> MIMOSO DO SUL</t>
  </si>
  <si>
    <t xml:space="preserve"> MONTANHA</t>
  </si>
  <si>
    <t xml:space="preserve"> MUCURICI</t>
  </si>
  <si>
    <t xml:space="preserve"> MUNIZ FREIRE</t>
  </si>
  <si>
    <t xml:space="preserve"> MUQUI</t>
  </si>
  <si>
    <t xml:space="preserve"> NOVA VENECIA</t>
  </si>
  <si>
    <t xml:space="preserve"> PANCAS</t>
  </si>
  <si>
    <t xml:space="preserve"> PEDRO CANARIO</t>
  </si>
  <si>
    <t xml:space="preserve"> PINHEIROS</t>
  </si>
  <si>
    <t xml:space="preserve"> PIUMA</t>
  </si>
  <si>
    <t xml:space="preserve"> PONTO BELO</t>
  </si>
  <si>
    <t xml:space="preserve"> PRESIDENTE KENNEDY</t>
  </si>
  <si>
    <t xml:space="preserve"> RIO BANANAL</t>
  </si>
  <si>
    <t xml:space="preserve"> RIO NOVO DO SUL</t>
  </si>
  <si>
    <t xml:space="preserve"> SANTA LEOPOLDINA</t>
  </si>
  <si>
    <t xml:space="preserve"> SANTA MARIA DE JETIBA</t>
  </si>
  <si>
    <t xml:space="preserve"> SANTA TERESA</t>
  </si>
  <si>
    <t xml:space="preserve"> SÃO DOMINGOS DO NORTE</t>
  </si>
  <si>
    <t xml:space="preserve"> SÃO GABRIEL DA PALHA</t>
  </si>
  <si>
    <t xml:space="preserve"> SÃO JOSE DO CALÇADO</t>
  </si>
  <si>
    <t xml:space="preserve"> SÃO MATEUS</t>
  </si>
  <si>
    <t xml:space="preserve"> SÃO ROQUE DO CANAÃ</t>
  </si>
  <si>
    <t xml:space="preserve"> SERRA</t>
  </si>
  <si>
    <t xml:space="preserve"> SOORETAMA</t>
  </si>
  <si>
    <t xml:space="preserve"> VARGEM ALTA</t>
  </si>
  <si>
    <t xml:space="preserve"> VENDA NOVA DO IMIGRANTE</t>
  </si>
  <si>
    <t xml:space="preserve"> VIANA</t>
  </si>
  <si>
    <t xml:space="preserve"> VILA PAVÃO</t>
  </si>
  <si>
    <t xml:space="preserve"> VILA VALERIO</t>
  </si>
  <si>
    <t xml:space="preserve"> VILA VELHA</t>
  </si>
  <si>
    <t xml:space="preserve"> VITORIA</t>
  </si>
  <si>
    <t>Valor BRUTO</t>
  </si>
  <si>
    <t>Valor LÍQUIDO</t>
  </si>
  <si>
    <t>ICMS - 25%</t>
  </si>
  <si>
    <t>IPI - 25%</t>
  </si>
  <si>
    <t>IPVA - 50%</t>
  </si>
  <si>
    <t>Em Reais</t>
  </si>
  <si>
    <t>Conforme art. 162 da CF/88; art. 8º da LC nº 63/90 e art. 143 da Const. Estadual</t>
  </si>
  <si>
    <t>Compensação Financeira - Art.4° da LC n° 194</t>
  </si>
  <si>
    <t xml:space="preserve"> VALORES TRANSFERIDOS DE 01/01/2023 A 31/12/2023 - CONSOLIDADO</t>
  </si>
  <si>
    <t>DISTRIBUIÇÃO DE ICMS, IPI, IPVA e CIDE ÀS PREFEITURAS MUNICIPAIS - 2024</t>
  </si>
  <si>
    <t>ICMS BRUTO</t>
  </si>
  <si>
    <t>ICMS LÍQUIDO</t>
  </si>
  <si>
    <t>IPI BRUTO</t>
  </si>
  <si>
    <t>IPI LÍQUIDO</t>
  </si>
  <si>
    <t>IPVA BRUTO</t>
  </si>
  <si>
    <t>IPVA LÍQUIDO</t>
  </si>
  <si>
    <t xml:space="preserve"> VALORES TRANSFERIDOS DE 01/01/2024 A 31/01/2024</t>
  </si>
  <si>
    <t>ÍNDICE 2024 (%)</t>
  </si>
  <si>
    <t xml:space="preserve"> VALORES TRANSFERIDOS DE 01/01/2024 A 31/12/2024 - CONSOLIDADO</t>
  </si>
  <si>
    <t xml:space="preserve"> VALORES TRANSFERIDOS DE 01/02/2024 A 29/02/2024</t>
  </si>
  <si>
    <t>DISTRIBUIÇÃO DE ICMS, IPI, IPVA e CIDE ÀS PREFEITURAS MUNICIPAIS - MARÇO/2024</t>
  </si>
  <si>
    <t>DISTRIBUIÇÃO DE ICMS, IPI, IPVA e CIDE ÀS PREFEITURAS MUNICIPAIS - FEVEREIRO/2024</t>
  </si>
  <si>
    <t>DISTRIBUIÇÃO DE ICMS, IPI, IPVA e CIDE ÀS PREFEITURAS MUNICIPAIS - JANEIRO/2024</t>
  </si>
  <si>
    <t xml:space="preserve">  VALORES TRANSFERIDOS DE 01/03/2024 A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</si>
</sst>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%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i/>
      <u/>
      <sz val="8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name val="Verdana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0" fontId="3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3" fontId="3" fillId="2" borderId="2" xfId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3" fontId="3" fillId="2" borderId="3" xfId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3" fillId="2" borderId="8" xfId="1" applyFont="1" applyFill="1" applyBorder="1" applyAlignment="1">
      <alignment vertical="center"/>
    </xf>
    <xf numFmtId="164" fontId="3" fillId="2" borderId="0" xfId="2" applyNumberFormat="1" applyFont="1" applyFill="1" applyAlignment="1">
      <alignment vertical="center"/>
    </xf>
    <xf numFmtId="43" fontId="3" fillId="2" borderId="9" xfId="1" applyFont="1" applyFill="1" applyBorder="1" applyAlignment="1">
      <alignment vertical="center"/>
    </xf>
    <xf numFmtId="43" fontId="3" fillId="2" borderId="10" xfId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43" fontId="3" fillId="3" borderId="5" xfId="1" applyFont="1" applyFill="1" applyBorder="1" applyAlignment="1">
      <alignment vertical="center"/>
    </xf>
    <xf numFmtId="0" fontId="6" fillId="0" borderId="0" xfId="0" applyFont="1"/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9" fontId="2" fillId="3" borderId="5" xfId="2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9" fontId="9" fillId="3" borderId="5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43" fontId="8" fillId="3" borderId="4" xfId="1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vertical="center" wrapText="1"/>
    </xf>
    <xf numFmtId="43" fontId="8" fillId="2" borderId="8" xfId="1" applyFont="1" applyFill="1" applyBorder="1" applyAlignment="1">
      <alignment horizontal="distributed" vertical="center"/>
    </xf>
    <xf numFmtId="43" fontId="8" fillId="2" borderId="9" xfId="1" applyFont="1" applyFill="1" applyBorder="1" applyAlignment="1">
      <alignment horizontal="distributed" vertical="center"/>
    </xf>
    <xf numFmtId="43" fontId="8" fillId="2" borderId="10" xfId="1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vertical="center"/>
    </xf>
    <xf numFmtId="43" fontId="8" fillId="2" borderId="9" xfId="1" applyFont="1" applyFill="1" applyBorder="1" applyAlignment="1">
      <alignment vertical="center"/>
    </xf>
    <xf numFmtId="43" fontId="8" fillId="2" borderId="10" xfId="1" applyFont="1" applyFill="1" applyBorder="1" applyAlignment="1">
      <alignment vertical="center"/>
    </xf>
    <xf numFmtId="43" fontId="8" fillId="3" borderId="5" xfId="1" applyFont="1" applyFill="1" applyBorder="1" applyAlignment="1">
      <alignment vertical="center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FCCFF"/>
      <color rgb="FFDDDDFF"/>
      <color rgb="FFFFFF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142877</xdr:rowOff>
    </xdr:from>
    <xdr:ext cx="1178072" cy="1104900"/>
    <xdr:pic>
      <xdr:nvPicPr>
        <xdr:cNvPr id="12" name="Imagem 1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790825" y="142877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768498</xdr:colOff>
      <xdr:row>0</xdr:row>
      <xdr:rowOff>123825</xdr:rowOff>
    </xdr:from>
    <xdr:ext cx="971550" cy="1121019"/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223" y="123825"/>
          <a:ext cx="971550" cy="1121019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374502</xdr:colOff>
      <xdr:row>0</xdr:row>
      <xdr:rowOff>142876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936727" y="1428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752475</xdr:colOff>
      <xdr:row>0</xdr:row>
      <xdr:rowOff>95249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5249"/>
          <a:ext cx="971550" cy="1121019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142877</xdr:rowOff>
    </xdr:from>
    <xdr:ext cx="1178072" cy="1104900"/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790825" y="142877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768498</xdr:colOff>
      <xdr:row>0</xdr:row>
      <xdr:rowOff>123825</xdr:rowOff>
    </xdr:from>
    <xdr:ext cx="971550" cy="1121019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223" y="123825"/>
          <a:ext cx="971550" cy="112101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133352</xdr:rowOff>
    </xdr:from>
    <xdr:ext cx="1178072" cy="1104900"/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162175" y="133352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95250</xdr:colOff>
      <xdr:row>0</xdr:row>
      <xdr:rowOff>114300</xdr:rowOff>
    </xdr:from>
    <xdr:ext cx="971550" cy="1121019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114300"/>
          <a:ext cx="971550" cy="112101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307827</xdr:colOff>
      <xdr:row>0</xdr:row>
      <xdr:rowOff>123826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89002" y="12382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704850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1260327</xdr:colOff>
      <xdr:row>0</xdr:row>
      <xdr:rowOff>95251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260327" y="95251"/>
          <a:ext cx="1178072" cy="1104900"/>
        </a:xfrm>
        <a:prstGeom prst="rect">
          <a:avLst/>
        </a:prstGeom>
      </xdr:spPr>
    </xdr:pic>
    <xdr:clientData/>
  </xdr:oneCellAnchor>
  <xdr:oneCellAnchor>
    <xdr:from>
      <xdr:col>6</xdr:col>
      <xdr:colOff>1085850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142877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790825" y="142877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768498</xdr:colOff>
      <xdr:row>0</xdr:row>
      <xdr:rowOff>123825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223" y="123825"/>
          <a:ext cx="971550" cy="112101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142877</xdr:rowOff>
    </xdr:from>
    <xdr:ext cx="1178072" cy="1104900"/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790825" y="142877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768498</xdr:colOff>
      <xdr:row>0</xdr:row>
      <xdr:rowOff>123825</xdr:rowOff>
    </xdr:from>
    <xdr:ext cx="971550" cy="1121019"/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223" y="123825"/>
          <a:ext cx="971550" cy="112101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50652</xdr:colOff>
      <xdr:row>0</xdr:row>
      <xdr:rowOff>114301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831827" y="114301"/>
          <a:ext cx="1178072" cy="1104900"/>
        </a:xfrm>
        <a:prstGeom prst="rect">
          <a:avLst/>
        </a:prstGeom>
      </xdr:spPr>
    </xdr:pic>
    <xdr:clientData/>
  </xdr:oneCellAnchor>
  <xdr:oneCellAnchor>
    <xdr:from>
      <xdr:col>6</xdr:col>
      <xdr:colOff>828675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50652</xdr:colOff>
      <xdr:row>0</xdr:row>
      <xdr:rowOff>152401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831827" y="152401"/>
          <a:ext cx="1178072" cy="1104900"/>
        </a:xfrm>
        <a:prstGeom prst="rect">
          <a:avLst/>
        </a:prstGeom>
      </xdr:spPr>
    </xdr:pic>
    <xdr:clientData/>
  </xdr:oneCellAnchor>
  <xdr:oneCellAnchor>
    <xdr:from>
      <xdr:col>6</xdr:col>
      <xdr:colOff>828675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374502</xdr:colOff>
      <xdr:row>0</xdr:row>
      <xdr:rowOff>142876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936727" y="1428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752475</xdr:colOff>
      <xdr:row>0</xdr:row>
      <xdr:rowOff>95249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5249"/>
          <a:ext cx="971550" cy="1121019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374502</xdr:colOff>
      <xdr:row>0</xdr:row>
      <xdr:rowOff>142876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936727" y="1428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752475</xdr:colOff>
      <xdr:row>0</xdr:row>
      <xdr:rowOff>95249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5249"/>
          <a:ext cx="971550" cy="112101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374502</xdr:colOff>
      <xdr:row>0</xdr:row>
      <xdr:rowOff>142876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936727" y="1428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752475</xdr:colOff>
      <xdr:row>0</xdr:row>
      <xdr:rowOff>95249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5249"/>
          <a:ext cx="971550" cy="11210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L5" sqref="L5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8" width="17.7109375" style="1" customWidth="1"/>
    <col min="9" max="9" width="16.7109375" style="24" customWidth="1"/>
    <col min="10" max="11" width="17.7109375" style="1" customWidth="1"/>
    <col min="12" max="12" width="12.85546875" style="1" bestFit="1" customWidth="1"/>
    <col min="13" max="16384" width="9.140625" style="1"/>
  </cols>
  <sheetData>
    <row r="1" spans="1:14" ht="15" customHeight="1" x14ac:dyDescent="0.25">
      <c r="I1" s="1"/>
    </row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7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7"/>
      <c r="M4" s="2"/>
      <c r="N4" s="12"/>
    </row>
    <row r="5" spans="1:14" ht="15" customHeight="1" x14ac:dyDescent="0.25">
      <c r="A5" s="51" t="s">
        <v>106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7"/>
    </row>
    <row r="6" spans="1:14" ht="15" customHeight="1" x14ac:dyDescent="0.25">
      <c r="A6" s="51" t="s">
        <v>100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8.5" customHeight="1" x14ac:dyDescent="0.15">
      <c r="A9" s="44" t="s">
        <v>6</v>
      </c>
      <c r="B9" s="44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44" t="s">
        <v>7</v>
      </c>
      <c r="J9" s="52" t="s">
        <v>91</v>
      </c>
      <c r="K9" s="53"/>
    </row>
    <row r="10" spans="1:14" s="17" customFormat="1" ht="15" customHeight="1" x14ac:dyDescent="0.15">
      <c r="A10" s="46"/>
      <c r="B10" s="46"/>
      <c r="C10" s="30" t="s">
        <v>94</v>
      </c>
      <c r="D10" s="31" t="s">
        <v>95</v>
      </c>
      <c r="E10" s="31" t="s">
        <v>96</v>
      </c>
      <c r="F10" s="31" t="s">
        <v>97</v>
      </c>
      <c r="G10" s="31" t="s">
        <v>98</v>
      </c>
      <c r="H10" s="31" t="s">
        <v>99</v>
      </c>
      <c r="I10" s="45"/>
      <c r="J10" s="38" t="s">
        <v>84</v>
      </c>
      <c r="K10" s="38" t="s">
        <v>85</v>
      </c>
    </row>
    <row r="11" spans="1:14" ht="15" customHeight="1" x14ac:dyDescent="0.25">
      <c r="A11" s="6" t="s">
        <v>8</v>
      </c>
      <c r="B11" s="43">
        <v>0.73199999999999998</v>
      </c>
      <c r="C11" s="18">
        <v>3268119.2399999993</v>
      </c>
      <c r="D11" s="18">
        <v>2614495.379999999</v>
      </c>
      <c r="E11" s="18">
        <v>31020.0145662</v>
      </c>
      <c r="F11" s="18">
        <v>23631.62</v>
      </c>
      <c r="G11" s="18">
        <v>109133.57000000002</v>
      </c>
      <c r="H11" s="4">
        <v>87306.950000000026</v>
      </c>
      <c r="I11" s="5">
        <v>11357.28</v>
      </c>
      <c r="J11" s="18">
        <v>21175.03</v>
      </c>
      <c r="K11" s="18">
        <v>16940.019999999997</v>
      </c>
      <c r="L11" s="3"/>
    </row>
    <row r="12" spans="1:14" ht="15" customHeight="1" x14ac:dyDescent="0.25">
      <c r="A12" s="6" t="s">
        <v>9</v>
      </c>
      <c r="B12" s="28">
        <v>0.28199999999999997</v>
      </c>
      <c r="C12" s="20">
        <v>1258839.4000000001</v>
      </c>
      <c r="D12" s="20">
        <v>1007071.5000000002</v>
      </c>
      <c r="E12" s="20">
        <v>11780.268343799999</v>
      </c>
      <c r="F12" s="20">
        <v>9103.99</v>
      </c>
      <c r="G12" s="20">
        <v>56274.12</v>
      </c>
      <c r="H12" s="7">
        <v>45019.380000000005</v>
      </c>
      <c r="I12" s="8">
        <v>5066.62</v>
      </c>
      <c r="J12" s="20">
        <v>8041.5</v>
      </c>
      <c r="K12" s="20">
        <v>6433.2</v>
      </c>
      <c r="L12" s="3"/>
    </row>
    <row r="13" spans="1:14" ht="15" customHeight="1" x14ac:dyDescent="0.25">
      <c r="A13" s="6" t="s">
        <v>10</v>
      </c>
      <c r="B13" s="28">
        <v>0.46</v>
      </c>
      <c r="C13" s="20">
        <v>2050353.8499999999</v>
      </c>
      <c r="D13" s="20">
        <v>1640283.0899999999</v>
      </c>
      <c r="E13" s="20">
        <v>16467.9183768</v>
      </c>
      <c r="F13" s="20">
        <v>14850.470000000001</v>
      </c>
      <c r="G13" s="20">
        <v>41755.01999999999</v>
      </c>
      <c r="H13" s="7">
        <v>33404.079999999987</v>
      </c>
      <c r="I13" s="8">
        <v>4013.27</v>
      </c>
      <c r="J13" s="20">
        <v>11241.41</v>
      </c>
      <c r="K13" s="20">
        <v>8993.1299999999992</v>
      </c>
      <c r="L13" s="3"/>
    </row>
    <row r="14" spans="1:14" ht="15" customHeight="1" x14ac:dyDescent="0.25">
      <c r="A14" s="6" t="s">
        <v>11</v>
      </c>
      <c r="B14" s="28">
        <v>0.46800000000000003</v>
      </c>
      <c r="C14" s="20">
        <v>2089975.4199999995</v>
      </c>
      <c r="D14" s="20">
        <v>1671980.3299999996</v>
      </c>
      <c r="E14" s="20">
        <v>20299.562751599999</v>
      </c>
      <c r="F14" s="20">
        <v>15108.75</v>
      </c>
      <c r="G14" s="20">
        <v>129541.09000000003</v>
      </c>
      <c r="H14" s="7">
        <v>103632.98000000001</v>
      </c>
      <c r="I14" s="8">
        <v>11293.17</v>
      </c>
      <c r="J14" s="20">
        <v>13856.99</v>
      </c>
      <c r="K14" s="20">
        <v>11085.59</v>
      </c>
      <c r="L14" s="3"/>
    </row>
    <row r="15" spans="1:14" ht="15" customHeight="1" x14ac:dyDescent="0.25">
      <c r="A15" s="6" t="s">
        <v>12</v>
      </c>
      <c r="B15" s="28">
        <v>0.45800000000000002</v>
      </c>
      <c r="C15" s="20">
        <v>2044390.1300000001</v>
      </c>
      <c r="D15" s="20">
        <v>1635512.09</v>
      </c>
      <c r="E15" s="20">
        <v>19035.935351400003</v>
      </c>
      <c r="F15" s="20">
        <v>14785.92</v>
      </c>
      <c r="G15" s="20">
        <v>101637.59000000001</v>
      </c>
      <c r="H15" s="7">
        <v>81310.180000000008</v>
      </c>
      <c r="I15" s="8">
        <v>6497.27</v>
      </c>
      <c r="J15" s="20">
        <v>12994.4</v>
      </c>
      <c r="K15" s="20">
        <v>10395.52</v>
      </c>
      <c r="L15" s="3"/>
    </row>
    <row r="16" spans="1:14" ht="15" customHeight="1" x14ac:dyDescent="0.25">
      <c r="A16" s="6" t="s">
        <v>13</v>
      </c>
      <c r="B16" s="28">
        <v>0.23</v>
      </c>
      <c r="C16" s="20">
        <v>1026270.57</v>
      </c>
      <c r="D16" s="20">
        <v>821016.46</v>
      </c>
      <c r="E16" s="20">
        <v>9212.2513691999993</v>
      </c>
      <c r="F16" s="20">
        <v>7425.2400000000007</v>
      </c>
      <c r="G16" s="20">
        <v>25201.379999999997</v>
      </c>
      <c r="H16" s="7">
        <v>20161.179999999997</v>
      </c>
      <c r="I16" s="8">
        <v>3773.35</v>
      </c>
      <c r="J16" s="20">
        <v>6288.51</v>
      </c>
      <c r="K16" s="20">
        <v>5030.8100000000004</v>
      </c>
      <c r="L16" s="3"/>
    </row>
    <row r="17" spans="1:28" ht="15" customHeight="1" x14ac:dyDescent="0.25">
      <c r="A17" s="6" t="s">
        <v>14</v>
      </c>
      <c r="B17" s="28">
        <v>4.2549999999999999</v>
      </c>
      <c r="C17" s="20">
        <v>18938933.219999999</v>
      </c>
      <c r="D17" s="20">
        <v>15151146.549999997</v>
      </c>
      <c r="E17" s="20">
        <v>128319.3243816</v>
      </c>
      <c r="F17" s="20">
        <v>137366.9</v>
      </c>
      <c r="G17" s="20">
        <v>210658.27999999997</v>
      </c>
      <c r="H17" s="7">
        <v>168526.72999999995</v>
      </c>
      <c r="I17" s="8">
        <v>10463.74</v>
      </c>
      <c r="J17" s="20">
        <v>87593.96</v>
      </c>
      <c r="K17" s="20">
        <v>70075.170000000013</v>
      </c>
      <c r="L17" s="3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5" customHeight="1" x14ac:dyDescent="0.25">
      <c r="A18" s="6" t="s">
        <v>15</v>
      </c>
      <c r="B18" s="28">
        <v>0.188</v>
      </c>
      <c r="C18" s="20">
        <v>838876.92</v>
      </c>
      <c r="D18" s="20">
        <v>671101.54</v>
      </c>
      <c r="E18" s="20">
        <v>7541.0022269999999</v>
      </c>
      <c r="F18" s="20">
        <v>6069.33</v>
      </c>
      <c r="G18" s="20">
        <v>95544.510000000024</v>
      </c>
      <c r="H18" s="7">
        <v>76435.690000000017</v>
      </c>
      <c r="I18" s="8">
        <v>3721.57</v>
      </c>
      <c r="J18" s="20">
        <v>5147.68</v>
      </c>
      <c r="K18" s="20">
        <v>4118.1400000000003</v>
      </c>
      <c r="L18" s="3"/>
    </row>
    <row r="19" spans="1:28" ht="15" customHeight="1" x14ac:dyDescent="0.25">
      <c r="A19" s="6" t="s">
        <v>16</v>
      </c>
      <c r="B19" s="28">
        <v>3.7869999999999999</v>
      </c>
      <c r="C19" s="20">
        <v>16861352.440000001</v>
      </c>
      <c r="D19" s="20">
        <v>13489081.940000001</v>
      </c>
      <c r="E19" s="20">
        <v>119107.07301240001</v>
      </c>
      <c r="F19" s="20">
        <v>122258.15000000001</v>
      </c>
      <c r="G19" s="20">
        <v>628243.69000000006</v>
      </c>
      <c r="H19" s="7">
        <v>502595.02</v>
      </c>
      <c r="I19" s="8">
        <v>28928.73</v>
      </c>
      <c r="J19" s="20">
        <v>81305.45</v>
      </c>
      <c r="K19" s="20">
        <v>65044.36</v>
      </c>
      <c r="L19" s="3"/>
    </row>
    <row r="20" spans="1:28" ht="15" customHeight="1" x14ac:dyDescent="0.25">
      <c r="A20" s="6" t="s">
        <v>17</v>
      </c>
      <c r="B20" s="28">
        <v>0.32400000000000001</v>
      </c>
      <c r="C20" s="20">
        <v>1447326.7400000002</v>
      </c>
      <c r="D20" s="20">
        <v>1157861.4100000001</v>
      </c>
      <c r="E20" s="20">
        <v>14429.809666799998</v>
      </c>
      <c r="F20" s="20">
        <v>10459.9</v>
      </c>
      <c r="G20" s="20">
        <v>51498.709999999992</v>
      </c>
      <c r="H20" s="7">
        <v>41199.069999999992</v>
      </c>
      <c r="I20" s="8">
        <v>5272.73</v>
      </c>
      <c r="J20" s="20">
        <v>9850.15</v>
      </c>
      <c r="K20" s="20">
        <v>7880.12</v>
      </c>
      <c r="L20" s="3"/>
    </row>
    <row r="21" spans="1:28" ht="15" customHeight="1" x14ac:dyDescent="0.25">
      <c r="A21" s="6" t="s">
        <v>18</v>
      </c>
      <c r="B21" s="28">
        <v>0.59299999999999997</v>
      </c>
      <c r="C21" s="20">
        <v>2647101.1500000004</v>
      </c>
      <c r="D21" s="20">
        <v>2117680.9200000004</v>
      </c>
      <c r="E21" s="20">
        <v>24742.639739399998</v>
      </c>
      <c r="F21" s="20">
        <v>19144.199999999997</v>
      </c>
      <c r="G21" s="20">
        <v>289441.02</v>
      </c>
      <c r="H21" s="7">
        <v>231552.90000000002</v>
      </c>
      <c r="I21" s="8">
        <v>11488.74</v>
      </c>
      <c r="J21" s="20">
        <v>16889.939999999999</v>
      </c>
      <c r="K21" s="20">
        <v>13511.949999999999</v>
      </c>
      <c r="L21" s="3"/>
    </row>
    <row r="22" spans="1:28" ht="15" customHeight="1" x14ac:dyDescent="0.25">
      <c r="A22" s="6" t="s">
        <v>19</v>
      </c>
      <c r="B22" s="28">
        <v>0.88400000000000001</v>
      </c>
      <c r="C22" s="20">
        <v>3951756.6399999992</v>
      </c>
      <c r="D22" s="20">
        <v>3161405.3099999991</v>
      </c>
      <c r="E22" s="20">
        <v>41944.277251799991</v>
      </c>
      <c r="F22" s="20">
        <v>28538.749999999996</v>
      </c>
      <c r="G22" s="20">
        <v>307852.37999999995</v>
      </c>
      <c r="H22" s="7">
        <v>246281.97999999995</v>
      </c>
      <c r="I22" s="8">
        <v>15233.96</v>
      </c>
      <c r="J22" s="20">
        <v>28632.21</v>
      </c>
      <c r="K22" s="20">
        <v>22905.77</v>
      </c>
      <c r="L22" s="3"/>
    </row>
    <row r="23" spans="1:28" ht="15" customHeight="1" x14ac:dyDescent="0.25">
      <c r="A23" s="6" t="s">
        <v>20</v>
      </c>
      <c r="B23" s="28">
        <v>0.41899999999999998</v>
      </c>
      <c r="C23" s="20">
        <v>1868835.6500000004</v>
      </c>
      <c r="D23" s="20">
        <v>1495068.5300000005</v>
      </c>
      <c r="E23" s="20">
        <v>16101.058809000002</v>
      </c>
      <c r="F23" s="20">
        <v>13526.85</v>
      </c>
      <c r="G23" s="20">
        <v>40008.42</v>
      </c>
      <c r="H23" s="7">
        <v>32006.839999999997</v>
      </c>
      <c r="I23" s="8">
        <v>6564.05</v>
      </c>
      <c r="J23" s="20">
        <v>10990.98</v>
      </c>
      <c r="K23" s="20">
        <v>8792.7799999999988</v>
      </c>
      <c r="L23" s="3"/>
    </row>
    <row r="24" spans="1:28" ht="15" customHeight="1" x14ac:dyDescent="0.25">
      <c r="A24" s="6" t="s">
        <v>21</v>
      </c>
      <c r="B24" s="28">
        <v>0.16700000000000001</v>
      </c>
      <c r="C24" s="20">
        <v>745704.11000000022</v>
      </c>
      <c r="D24" s="20">
        <v>596563.3200000003</v>
      </c>
      <c r="E24" s="20">
        <v>7174.1426591999989</v>
      </c>
      <c r="F24" s="20">
        <v>5391.37</v>
      </c>
      <c r="G24" s="20">
        <v>378200.24000000005</v>
      </c>
      <c r="H24" s="7">
        <v>302560.27</v>
      </c>
      <c r="I24" s="8">
        <v>4952.5600000000004</v>
      </c>
      <c r="J24" s="20">
        <v>4897.25</v>
      </c>
      <c r="K24" s="20">
        <v>3917.8</v>
      </c>
      <c r="L24" s="3"/>
    </row>
    <row r="25" spans="1:28" ht="15" customHeight="1" x14ac:dyDescent="0.25">
      <c r="A25" s="6" t="s">
        <v>22</v>
      </c>
      <c r="B25" s="28">
        <v>0.41599999999999998</v>
      </c>
      <c r="C25" s="20">
        <v>1856768.6299999997</v>
      </c>
      <c r="D25" s="20">
        <v>1485414.9099999997</v>
      </c>
      <c r="E25" s="20">
        <v>17160.8753382</v>
      </c>
      <c r="F25" s="20">
        <v>13429.999999999998</v>
      </c>
      <c r="G25" s="20">
        <v>52559.89</v>
      </c>
      <c r="H25" s="7">
        <v>42048.01</v>
      </c>
      <c r="I25" s="8">
        <v>5297.99</v>
      </c>
      <c r="J25" s="20">
        <v>11714.44</v>
      </c>
      <c r="K25" s="20">
        <v>9371.5500000000011</v>
      </c>
      <c r="L25" s="3"/>
    </row>
    <row r="26" spans="1:28" ht="15" customHeight="1" x14ac:dyDescent="0.25">
      <c r="A26" s="6" t="s">
        <v>23</v>
      </c>
      <c r="B26" s="28">
        <v>2.7570000000000001</v>
      </c>
      <c r="C26" s="20">
        <v>12320222.439999996</v>
      </c>
      <c r="D26" s="20">
        <v>9856177.9599999953</v>
      </c>
      <c r="E26" s="20">
        <v>126851.88611040001</v>
      </c>
      <c r="F26" s="20">
        <v>89006.01</v>
      </c>
      <c r="G26" s="20">
        <v>1486581.5299999996</v>
      </c>
      <c r="H26" s="7">
        <v>1189265.3199999996</v>
      </c>
      <c r="I26" s="8">
        <v>51675.39</v>
      </c>
      <c r="J26" s="20">
        <v>86592.25</v>
      </c>
      <c r="K26" s="20">
        <v>69273.8</v>
      </c>
      <c r="L26" s="3"/>
    </row>
    <row r="27" spans="1:28" ht="15" customHeight="1" x14ac:dyDescent="0.25">
      <c r="A27" s="6" t="s">
        <v>24</v>
      </c>
      <c r="B27" s="28">
        <v>7.1219999999999999</v>
      </c>
      <c r="C27" s="20">
        <v>31792401.069999997</v>
      </c>
      <c r="D27" s="20">
        <v>25433920.849999998</v>
      </c>
      <c r="E27" s="20">
        <v>297523.10948579997</v>
      </c>
      <c r="F27" s="20">
        <v>229924.09</v>
      </c>
      <c r="G27" s="20">
        <v>2737392.5</v>
      </c>
      <c r="H27" s="7">
        <v>2189914.11</v>
      </c>
      <c r="I27" s="8">
        <v>76133.990000000005</v>
      </c>
      <c r="J27" s="20">
        <v>203096.67</v>
      </c>
      <c r="K27" s="20">
        <v>162477.34000000003</v>
      </c>
      <c r="L27" s="3"/>
    </row>
    <row r="28" spans="1:28" ht="15" customHeight="1" x14ac:dyDescent="0.25">
      <c r="A28" s="6" t="s">
        <v>25</v>
      </c>
      <c r="B28" s="28">
        <v>0.82899999999999996</v>
      </c>
      <c r="C28" s="20">
        <v>3702882.899999999</v>
      </c>
      <c r="D28" s="20">
        <v>2962306.3399999989</v>
      </c>
      <c r="E28" s="20">
        <v>36645.194605799996</v>
      </c>
      <c r="F28" s="20">
        <v>26763.140000000003</v>
      </c>
      <c r="G28" s="20">
        <v>319909.22999999992</v>
      </c>
      <c r="H28" s="7">
        <v>255927.47999999992</v>
      </c>
      <c r="I28" s="8">
        <v>13315.62</v>
      </c>
      <c r="J28" s="20">
        <v>25014.92</v>
      </c>
      <c r="K28" s="20">
        <v>20011.939999999999</v>
      </c>
      <c r="L28" s="3"/>
    </row>
    <row r="29" spans="1:28" ht="15" customHeight="1" x14ac:dyDescent="0.25">
      <c r="A29" s="6" t="s">
        <v>26</v>
      </c>
      <c r="B29" s="28">
        <v>2.141</v>
      </c>
      <c r="C29" s="20">
        <v>9559083.870000001</v>
      </c>
      <c r="D29" s="20">
        <v>7647267.0900000008</v>
      </c>
      <c r="E29" s="20">
        <v>90981.172814400008</v>
      </c>
      <c r="F29" s="20">
        <v>69119.28</v>
      </c>
      <c r="G29" s="20">
        <v>842090.92999999993</v>
      </c>
      <c r="H29" s="7">
        <v>673672.82</v>
      </c>
      <c r="I29" s="8">
        <v>32530.19</v>
      </c>
      <c r="J29" s="20">
        <v>62106.01</v>
      </c>
      <c r="K29" s="20">
        <v>49684.81</v>
      </c>
      <c r="L29" s="3"/>
    </row>
    <row r="30" spans="1:28" ht="15" customHeight="1" x14ac:dyDescent="0.25">
      <c r="A30" s="6" t="s">
        <v>27</v>
      </c>
      <c r="B30" s="28">
        <v>0.76100000000000001</v>
      </c>
      <c r="C30" s="20">
        <v>3397723.8200000003</v>
      </c>
      <c r="D30" s="20">
        <v>2718179.0800000005</v>
      </c>
      <c r="E30" s="20">
        <v>32365.166314800004</v>
      </c>
      <c r="F30" s="20">
        <v>24567.859999999997</v>
      </c>
      <c r="G30" s="20">
        <v>142594.00999999998</v>
      </c>
      <c r="H30" s="7">
        <v>114075.27999999998</v>
      </c>
      <c r="I30" s="8">
        <v>11519.05</v>
      </c>
      <c r="J30" s="20">
        <v>22093.27</v>
      </c>
      <c r="K30" s="20">
        <v>17674.620000000003</v>
      </c>
      <c r="L30" s="3"/>
    </row>
    <row r="31" spans="1:28" ht="15" customHeight="1" x14ac:dyDescent="0.25">
      <c r="A31" s="6" t="s">
        <v>28</v>
      </c>
      <c r="B31" s="28">
        <v>0.40500000000000003</v>
      </c>
      <c r="C31" s="20">
        <v>1809955.8400000001</v>
      </c>
      <c r="D31" s="20">
        <v>1447964.6800000002</v>
      </c>
      <c r="E31" s="20">
        <v>18750.600132</v>
      </c>
      <c r="F31" s="20">
        <v>13074.87</v>
      </c>
      <c r="G31" s="20">
        <v>55566.509999999987</v>
      </c>
      <c r="H31" s="7">
        <v>44453.30999999999</v>
      </c>
      <c r="I31" s="8">
        <v>5359.3</v>
      </c>
      <c r="J31" s="20">
        <v>12799.63</v>
      </c>
      <c r="K31" s="20">
        <v>10239.699999999999</v>
      </c>
      <c r="L31" s="3"/>
    </row>
    <row r="32" spans="1:28" ht="15" customHeight="1" x14ac:dyDescent="0.25">
      <c r="A32" s="6" t="s">
        <v>29</v>
      </c>
      <c r="B32" s="28">
        <v>0.18</v>
      </c>
      <c r="C32" s="20">
        <v>803402.07</v>
      </c>
      <c r="D32" s="20">
        <v>642721.65999999992</v>
      </c>
      <c r="E32" s="20">
        <v>7418.7157043999996</v>
      </c>
      <c r="F32" s="20">
        <v>5811.05</v>
      </c>
      <c r="G32" s="20">
        <v>15066.51</v>
      </c>
      <c r="H32" s="7">
        <v>12053.3</v>
      </c>
      <c r="I32" s="8">
        <v>3257.71</v>
      </c>
      <c r="J32" s="20">
        <v>5064.2</v>
      </c>
      <c r="K32" s="20">
        <v>4051.3599999999997</v>
      </c>
      <c r="L32" s="3"/>
    </row>
    <row r="33" spans="1:12" ht="15" customHeight="1" x14ac:dyDescent="0.25">
      <c r="A33" s="6" t="s">
        <v>30</v>
      </c>
      <c r="B33" s="28">
        <v>1.2070000000000001</v>
      </c>
      <c r="C33" s="20">
        <v>5389425.6800000006</v>
      </c>
      <c r="D33" s="20">
        <v>4311540.53</v>
      </c>
      <c r="E33" s="20">
        <v>51686.4368856</v>
      </c>
      <c r="F33" s="20">
        <v>38966.359999999993</v>
      </c>
      <c r="G33" s="20">
        <v>207529.55999999997</v>
      </c>
      <c r="H33" s="7">
        <v>166023.71999999997</v>
      </c>
      <c r="I33" s="8">
        <v>11889.61</v>
      </c>
      <c r="J33" s="20">
        <v>35282.449999999997</v>
      </c>
      <c r="K33" s="20">
        <v>28225.96</v>
      </c>
      <c r="L33" s="3"/>
    </row>
    <row r="34" spans="1:12" ht="15" customHeight="1" x14ac:dyDescent="0.25">
      <c r="A34" s="6" t="s">
        <v>31</v>
      </c>
      <c r="B34" s="28">
        <v>0.25800000000000001</v>
      </c>
      <c r="C34" s="20">
        <v>1151959.1599999999</v>
      </c>
      <c r="D34" s="20">
        <v>921567.35999999987</v>
      </c>
      <c r="E34" s="20">
        <v>11005.787034000001</v>
      </c>
      <c r="F34" s="20">
        <v>8329.17</v>
      </c>
      <c r="G34" s="20">
        <v>124408.95000000001</v>
      </c>
      <c r="H34" s="7">
        <v>99527.24</v>
      </c>
      <c r="I34" s="8">
        <v>3616.48</v>
      </c>
      <c r="J34" s="20">
        <v>7512.82</v>
      </c>
      <c r="K34" s="20">
        <v>6010.26</v>
      </c>
      <c r="L34" s="3"/>
    </row>
    <row r="35" spans="1:12" ht="15" customHeight="1" x14ac:dyDescent="0.25">
      <c r="A35" s="6" t="s">
        <v>32</v>
      </c>
      <c r="B35" s="28">
        <v>0.7</v>
      </c>
      <c r="C35" s="20">
        <v>3123713.5</v>
      </c>
      <c r="D35" s="20">
        <v>2498970.7999999998</v>
      </c>
      <c r="E35" s="20">
        <v>28288.948894799996</v>
      </c>
      <c r="F35" s="20">
        <v>22598.55</v>
      </c>
      <c r="G35" s="20">
        <v>66153.669999999984</v>
      </c>
      <c r="H35" s="7">
        <v>52923.029999999984</v>
      </c>
      <c r="I35" s="8">
        <v>9406.25</v>
      </c>
      <c r="J35" s="20">
        <v>19310.740000000002</v>
      </c>
      <c r="K35" s="20">
        <v>15448.590000000002</v>
      </c>
      <c r="L35" s="3"/>
    </row>
    <row r="36" spans="1:12" ht="15" customHeight="1" x14ac:dyDescent="0.25">
      <c r="A36" s="6" t="s">
        <v>33</v>
      </c>
      <c r="B36" s="28">
        <v>0.26800000000000002</v>
      </c>
      <c r="C36" s="20">
        <v>1196860.96</v>
      </c>
      <c r="D36" s="20">
        <v>957488.78</v>
      </c>
      <c r="E36" s="20">
        <v>11657.981821199999</v>
      </c>
      <c r="F36" s="20">
        <v>8652.02</v>
      </c>
      <c r="G36" s="20">
        <v>86526.27</v>
      </c>
      <c r="H36" s="7">
        <v>69221.100000000006</v>
      </c>
      <c r="I36" s="8">
        <v>8466.68</v>
      </c>
      <c r="J36" s="20">
        <v>7958.03</v>
      </c>
      <c r="K36" s="20">
        <v>6366.42</v>
      </c>
      <c r="L36" s="3"/>
    </row>
    <row r="37" spans="1:12" ht="15" customHeight="1" x14ac:dyDescent="0.25">
      <c r="A37" s="6" t="s">
        <v>1</v>
      </c>
      <c r="B37" s="28">
        <v>0.48899999999999999</v>
      </c>
      <c r="C37" s="20">
        <v>2180004.0000000005</v>
      </c>
      <c r="D37" s="20">
        <v>1744003.1900000004</v>
      </c>
      <c r="E37" s="20">
        <v>17853.832299599999</v>
      </c>
      <c r="F37" s="20">
        <v>15786.699999999999</v>
      </c>
      <c r="G37" s="20">
        <v>60158.82</v>
      </c>
      <c r="H37" s="7">
        <v>48127.15</v>
      </c>
      <c r="I37" s="8">
        <v>5381.75</v>
      </c>
      <c r="J37" s="20">
        <v>12187.47</v>
      </c>
      <c r="K37" s="20">
        <v>9749.98</v>
      </c>
      <c r="L37" s="3"/>
    </row>
    <row r="38" spans="1:12" ht="15" customHeight="1" x14ac:dyDescent="0.25">
      <c r="A38" s="6" t="s">
        <v>34</v>
      </c>
      <c r="B38" s="28">
        <v>0.33700000000000002</v>
      </c>
      <c r="C38" s="20">
        <v>1504979.0699999998</v>
      </c>
      <c r="D38" s="20">
        <v>1203983.2599999998</v>
      </c>
      <c r="E38" s="20">
        <v>14633.6205378</v>
      </c>
      <c r="F38" s="20">
        <v>10879.58</v>
      </c>
      <c r="G38" s="20">
        <v>316635.78000000003</v>
      </c>
      <c r="H38" s="7">
        <v>253308.71000000005</v>
      </c>
      <c r="I38" s="8">
        <v>11504.04</v>
      </c>
      <c r="J38" s="20">
        <v>9989.27</v>
      </c>
      <c r="K38" s="20">
        <v>7991.42</v>
      </c>
      <c r="L38" s="3"/>
    </row>
    <row r="39" spans="1:12" ht="15" customHeight="1" x14ac:dyDescent="0.25">
      <c r="A39" s="6" t="s">
        <v>35</v>
      </c>
      <c r="B39" s="28">
        <v>0.72499999999999998</v>
      </c>
      <c r="C39" s="20">
        <v>3239522.35</v>
      </c>
      <c r="D39" s="20">
        <v>2591617.87</v>
      </c>
      <c r="E39" s="20">
        <v>33098.885450400005</v>
      </c>
      <c r="F39" s="20">
        <v>23405.64</v>
      </c>
      <c r="G39" s="20">
        <v>2074463.4600000002</v>
      </c>
      <c r="H39" s="7">
        <v>1659570.86</v>
      </c>
      <c r="I39" s="8">
        <v>33122.43</v>
      </c>
      <c r="J39" s="20">
        <v>22594.12</v>
      </c>
      <c r="K39" s="20">
        <v>18075.3</v>
      </c>
      <c r="L39" s="3"/>
    </row>
    <row r="40" spans="1:12" ht="15" customHeight="1" x14ac:dyDescent="0.25">
      <c r="A40" s="6" t="s">
        <v>36</v>
      </c>
      <c r="B40" s="28">
        <v>0.33300000000000002</v>
      </c>
      <c r="C40" s="20">
        <v>1487902.41</v>
      </c>
      <c r="D40" s="20">
        <v>1190321.8999999999</v>
      </c>
      <c r="E40" s="20">
        <v>15163.528802399998</v>
      </c>
      <c r="F40" s="20">
        <v>10750.449999999999</v>
      </c>
      <c r="G40" s="20">
        <v>188252.66999999998</v>
      </c>
      <c r="H40" s="7">
        <v>150602.22999999998</v>
      </c>
      <c r="I40" s="8">
        <v>9969.44</v>
      </c>
      <c r="J40" s="20">
        <v>10351</v>
      </c>
      <c r="K40" s="20">
        <v>8280.7999999999993</v>
      </c>
      <c r="L40" s="3"/>
    </row>
    <row r="41" spans="1:12" ht="15" customHeight="1" x14ac:dyDescent="0.25">
      <c r="A41" s="6" t="s">
        <v>37</v>
      </c>
      <c r="B41" s="28">
        <v>0.22700000000000001</v>
      </c>
      <c r="C41" s="20">
        <v>1013246.59</v>
      </c>
      <c r="D41" s="20">
        <v>810597.27</v>
      </c>
      <c r="E41" s="20">
        <v>9416.062240199999</v>
      </c>
      <c r="F41" s="20">
        <v>7328.3899999999994</v>
      </c>
      <c r="G41" s="20">
        <v>103091.23</v>
      </c>
      <c r="H41" s="7">
        <v>82473.08</v>
      </c>
      <c r="I41" s="8">
        <v>5333.21</v>
      </c>
      <c r="J41" s="20">
        <v>6427.64</v>
      </c>
      <c r="K41" s="20">
        <v>5142.1100000000006</v>
      </c>
      <c r="L41" s="3"/>
    </row>
    <row r="42" spans="1:12" ht="15" customHeight="1" x14ac:dyDescent="0.25">
      <c r="A42" s="6" t="s">
        <v>38</v>
      </c>
      <c r="B42" s="28">
        <v>0.23400000000000001</v>
      </c>
      <c r="C42" s="20">
        <v>1044714.3199999998</v>
      </c>
      <c r="D42" s="20">
        <v>835771.43999999983</v>
      </c>
      <c r="E42" s="20">
        <v>9905.2083305999986</v>
      </c>
      <c r="F42" s="20">
        <v>7554.37</v>
      </c>
      <c r="G42" s="20">
        <v>38993.770000000004</v>
      </c>
      <c r="H42" s="7">
        <v>31195.110000000008</v>
      </c>
      <c r="I42" s="8">
        <v>3902.29</v>
      </c>
      <c r="J42" s="20">
        <v>6761.54</v>
      </c>
      <c r="K42" s="20">
        <v>5409.23</v>
      </c>
      <c r="L42" s="3"/>
    </row>
    <row r="43" spans="1:12" ht="15" customHeight="1" x14ac:dyDescent="0.25">
      <c r="A43" s="6" t="s">
        <v>39</v>
      </c>
      <c r="B43" s="28">
        <v>0.28699999999999998</v>
      </c>
      <c r="C43" s="20">
        <v>1282110.53</v>
      </c>
      <c r="D43" s="20">
        <v>1025688.4400000001</v>
      </c>
      <c r="E43" s="20">
        <v>12840.084873</v>
      </c>
      <c r="F43" s="20">
        <v>9265.4</v>
      </c>
      <c r="G43" s="20">
        <v>103485.05999999998</v>
      </c>
      <c r="H43" s="7">
        <v>82788.12</v>
      </c>
      <c r="I43" s="8">
        <v>6414.9</v>
      </c>
      <c r="J43" s="20">
        <v>8764.9599999999991</v>
      </c>
      <c r="K43" s="20">
        <v>7011.9699999999993</v>
      </c>
      <c r="L43" s="3"/>
    </row>
    <row r="44" spans="1:12" ht="15" customHeight="1" x14ac:dyDescent="0.25">
      <c r="A44" s="6" t="s">
        <v>40</v>
      </c>
      <c r="B44" s="28">
        <v>0.28799999999999998</v>
      </c>
      <c r="C44" s="20">
        <v>1285798.73</v>
      </c>
      <c r="D44" s="20">
        <v>1028638.98</v>
      </c>
      <c r="E44" s="20">
        <v>12187.8900858</v>
      </c>
      <c r="F44" s="20">
        <v>9297.69</v>
      </c>
      <c r="G44" s="20">
        <v>89190.709999999992</v>
      </c>
      <c r="H44" s="7">
        <v>71352.659999999989</v>
      </c>
      <c r="I44" s="8">
        <v>6357.24</v>
      </c>
      <c r="J44" s="20">
        <v>8319.76</v>
      </c>
      <c r="K44" s="20">
        <v>6655.81</v>
      </c>
      <c r="L44" s="3"/>
    </row>
    <row r="45" spans="1:12" ht="15" customHeight="1" x14ac:dyDescent="0.25">
      <c r="A45" s="6" t="s">
        <v>41</v>
      </c>
      <c r="B45" s="28">
        <v>0.33800000000000002</v>
      </c>
      <c r="C45" s="20">
        <v>1507573.61</v>
      </c>
      <c r="D45" s="20">
        <v>1206058.8900000001</v>
      </c>
      <c r="E45" s="20">
        <v>13003.1335698</v>
      </c>
      <c r="F45" s="20">
        <v>10911.87</v>
      </c>
      <c r="G45" s="20">
        <v>58368.759999999995</v>
      </c>
      <c r="H45" s="7">
        <v>46695.09</v>
      </c>
      <c r="I45" s="8">
        <v>6400.74</v>
      </c>
      <c r="J45" s="20">
        <v>8876.26</v>
      </c>
      <c r="K45" s="20">
        <v>7101.01</v>
      </c>
      <c r="L45" s="3"/>
    </row>
    <row r="46" spans="1:12" ht="15" customHeight="1" x14ac:dyDescent="0.25">
      <c r="A46" s="6" t="s">
        <v>42</v>
      </c>
      <c r="B46" s="28">
        <v>3.8050000000000002</v>
      </c>
      <c r="C46" s="20">
        <v>16919582.770000003</v>
      </c>
      <c r="D46" s="20">
        <v>13535666.220000003</v>
      </c>
      <c r="E46" s="20">
        <v>100071.137661</v>
      </c>
      <c r="F46" s="20">
        <v>122839.26000000001</v>
      </c>
      <c r="G46" s="20">
        <v>276547.48000000004</v>
      </c>
      <c r="H46" s="7">
        <v>221238.10000000003</v>
      </c>
      <c r="I46" s="8">
        <v>12007.04</v>
      </c>
      <c r="J46" s="20">
        <v>68311.05</v>
      </c>
      <c r="K46" s="20">
        <v>54648.840000000004</v>
      </c>
      <c r="L46" s="3"/>
    </row>
    <row r="47" spans="1:12" ht="15" customHeight="1" x14ac:dyDescent="0.25">
      <c r="A47" s="6" t="s">
        <v>43</v>
      </c>
      <c r="B47" s="28">
        <v>0.35299999999999998</v>
      </c>
      <c r="C47" s="20">
        <v>1575154.1200000003</v>
      </c>
      <c r="D47" s="20">
        <v>1260123.2900000005</v>
      </c>
      <c r="E47" s="20">
        <v>14185.236621599997</v>
      </c>
      <c r="F47" s="20">
        <v>11396.13</v>
      </c>
      <c r="G47" s="20">
        <v>70730.489999999991</v>
      </c>
      <c r="H47" s="7">
        <v>56584.479999999989</v>
      </c>
      <c r="I47" s="8">
        <v>5014.9799999999996</v>
      </c>
      <c r="J47" s="20">
        <v>9683.2000000000007</v>
      </c>
      <c r="K47" s="20">
        <v>7746.56</v>
      </c>
      <c r="L47" s="3"/>
    </row>
    <row r="48" spans="1:12" ht="15" customHeight="1" x14ac:dyDescent="0.25">
      <c r="A48" s="6" t="s">
        <v>44</v>
      </c>
      <c r="B48" s="28">
        <v>0.46899999999999997</v>
      </c>
      <c r="C48" s="20">
        <v>2094301.5800000003</v>
      </c>
      <c r="D48" s="20">
        <v>1675441.2600000002</v>
      </c>
      <c r="E48" s="20">
        <v>20218.0384032</v>
      </c>
      <c r="F48" s="20">
        <v>15141.02</v>
      </c>
      <c r="G48" s="20">
        <v>121780.45</v>
      </c>
      <c r="H48" s="7">
        <v>97424.44</v>
      </c>
      <c r="I48" s="8">
        <v>10341.959999999999</v>
      </c>
      <c r="J48" s="20">
        <v>13801.34</v>
      </c>
      <c r="K48" s="20">
        <v>11041.07</v>
      </c>
      <c r="L48" s="3"/>
    </row>
    <row r="49" spans="1:12" ht="15" customHeight="1" x14ac:dyDescent="0.25">
      <c r="A49" s="6" t="s">
        <v>2</v>
      </c>
      <c r="B49" s="28">
        <v>1.0740000000000001</v>
      </c>
      <c r="C49" s="20">
        <v>4783838.0600000005</v>
      </c>
      <c r="D49" s="20">
        <v>3827070.4600000004</v>
      </c>
      <c r="E49" s="20">
        <v>35503.853728200003</v>
      </c>
      <c r="F49" s="20">
        <v>34672.639999999999</v>
      </c>
      <c r="G49" s="20">
        <v>128695.35999999999</v>
      </c>
      <c r="H49" s="7">
        <v>102956.35999999999</v>
      </c>
      <c r="I49" s="8">
        <v>11534.49</v>
      </c>
      <c r="J49" s="20">
        <v>24235.81</v>
      </c>
      <c r="K49" s="20">
        <v>19388.650000000001</v>
      </c>
      <c r="L49" s="3"/>
    </row>
    <row r="50" spans="1:12" ht="15" customHeight="1" x14ac:dyDescent="0.25">
      <c r="A50" s="6" t="s">
        <v>45</v>
      </c>
      <c r="B50" s="28">
        <v>0.20100000000000001</v>
      </c>
      <c r="C50" s="20">
        <v>897440.63</v>
      </c>
      <c r="D50" s="20">
        <v>717952.49</v>
      </c>
      <c r="E50" s="20">
        <v>8560.0565819999993</v>
      </c>
      <c r="F50" s="20">
        <v>6489.01</v>
      </c>
      <c r="G50" s="20">
        <v>31705.079999999994</v>
      </c>
      <c r="H50" s="7">
        <v>25364.149999999994</v>
      </c>
      <c r="I50" s="8">
        <v>5282</v>
      </c>
      <c r="J50" s="20">
        <v>5843.31</v>
      </c>
      <c r="K50" s="20">
        <v>4674.6500000000005</v>
      </c>
      <c r="L50" s="3"/>
    </row>
    <row r="51" spans="1:12" ht="15" customHeight="1" x14ac:dyDescent="0.25">
      <c r="A51" s="6" t="s">
        <v>46</v>
      </c>
      <c r="B51" s="28">
        <v>0.38300000000000001</v>
      </c>
      <c r="C51" s="20">
        <v>1708310.1800000002</v>
      </c>
      <c r="D51" s="20">
        <v>1366648.1400000001</v>
      </c>
      <c r="E51" s="20">
        <v>14755.907060399999</v>
      </c>
      <c r="F51" s="20">
        <v>12364.640000000001</v>
      </c>
      <c r="G51" s="20">
        <v>108718</v>
      </c>
      <c r="H51" s="7">
        <v>86974.5</v>
      </c>
      <c r="I51" s="8">
        <v>7680.27</v>
      </c>
      <c r="J51" s="20">
        <v>10072.75</v>
      </c>
      <c r="K51" s="20">
        <v>8058.2</v>
      </c>
      <c r="L51" s="3"/>
    </row>
    <row r="52" spans="1:12" ht="15" customHeight="1" x14ac:dyDescent="0.25">
      <c r="A52" s="6" t="s">
        <v>47</v>
      </c>
      <c r="B52" s="28">
        <v>0.377</v>
      </c>
      <c r="C52" s="20">
        <v>1682307.81</v>
      </c>
      <c r="D52" s="20">
        <v>1345846.25</v>
      </c>
      <c r="E52" s="20">
        <v>15204.290976599999</v>
      </c>
      <c r="F52" s="20">
        <v>12170.939999999999</v>
      </c>
      <c r="G52" s="20">
        <v>48597.39</v>
      </c>
      <c r="H52" s="7">
        <v>38878</v>
      </c>
      <c r="I52" s="8">
        <v>5083.18</v>
      </c>
      <c r="J52" s="20">
        <v>10378.83</v>
      </c>
      <c r="K52" s="20">
        <v>8303.06</v>
      </c>
      <c r="L52" s="3"/>
    </row>
    <row r="53" spans="1:12" ht="15" customHeight="1" x14ac:dyDescent="0.25">
      <c r="A53" s="6" t="s">
        <v>48</v>
      </c>
      <c r="B53" s="28">
        <v>4.6500000000000004</v>
      </c>
      <c r="C53" s="20">
        <v>20767190.859999999</v>
      </c>
      <c r="D53" s="20">
        <v>16613752.68</v>
      </c>
      <c r="E53" s="20">
        <v>202954.8653418</v>
      </c>
      <c r="F53" s="20">
        <v>150118.94</v>
      </c>
      <c r="G53" s="20">
        <v>1211541.6300000004</v>
      </c>
      <c r="H53" s="7">
        <v>969233.38000000035</v>
      </c>
      <c r="I53" s="8">
        <v>47127.07</v>
      </c>
      <c r="J53" s="20">
        <v>138542.04</v>
      </c>
      <c r="K53" s="20">
        <v>110833.63</v>
      </c>
      <c r="L53" s="3"/>
    </row>
    <row r="54" spans="1:12" ht="15" customHeight="1" x14ac:dyDescent="0.25">
      <c r="A54" s="6" t="s">
        <v>49</v>
      </c>
      <c r="B54" s="28">
        <v>0.25</v>
      </c>
      <c r="C54" s="20">
        <v>1116894.3799999999</v>
      </c>
      <c r="D54" s="20">
        <v>893515.50999999989</v>
      </c>
      <c r="E54" s="20">
        <v>11250.360079200002</v>
      </c>
      <c r="F54" s="20">
        <v>8070.91</v>
      </c>
      <c r="G54" s="20">
        <v>86354.61</v>
      </c>
      <c r="H54" s="7">
        <v>69083.77</v>
      </c>
      <c r="I54" s="8">
        <v>6635.19</v>
      </c>
      <c r="J54" s="20">
        <v>7679.78</v>
      </c>
      <c r="K54" s="20">
        <v>6143.82</v>
      </c>
      <c r="L54" s="3"/>
    </row>
    <row r="55" spans="1:12" ht="15" customHeight="1" x14ac:dyDescent="0.25">
      <c r="A55" s="6" t="s">
        <v>50</v>
      </c>
      <c r="B55" s="28">
        <v>0.61599999999999999</v>
      </c>
      <c r="C55" s="20">
        <v>2751022.36</v>
      </c>
      <c r="D55" s="20">
        <v>2200817.8899999997</v>
      </c>
      <c r="E55" s="20">
        <v>26821.510623599999</v>
      </c>
      <c r="F55" s="20">
        <v>19886.72</v>
      </c>
      <c r="G55" s="20">
        <v>406007.79</v>
      </c>
      <c r="H55" s="7">
        <v>324806.30999999994</v>
      </c>
      <c r="I55" s="8">
        <v>13498.43</v>
      </c>
      <c r="J55" s="20">
        <v>18309.03</v>
      </c>
      <c r="K55" s="20">
        <v>14647.22</v>
      </c>
      <c r="L55" s="3"/>
    </row>
    <row r="56" spans="1:12" ht="15" customHeight="1" x14ac:dyDescent="0.25">
      <c r="A56" s="6" t="s">
        <v>51</v>
      </c>
      <c r="B56" s="28">
        <v>0.56699999999999995</v>
      </c>
      <c r="C56" s="20">
        <v>2532434.41</v>
      </c>
      <c r="D56" s="20">
        <v>2025947.5300000003</v>
      </c>
      <c r="E56" s="20">
        <v>24905.688436199998</v>
      </c>
      <c r="F56" s="20">
        <v>18304.820000000003</v>
      </c>
      <c r="G56" s="20">
        <v>110906.89</v>
      </c>
      <c r="H56" s="7">
        <v>88725.62</v>
      </c>
      <c r="I56" s="8">
        <v>7731.76</v>
      </c>
      <c r="J56" s="20">
        <v>17001.240000000002</v>
      </c>
      <c r="K56" s="20">
        <v>13600.990000000002</v>
      </c>
      <c r="L56" s="3"/>
    </row>
    <row r="57" spans="1:12" ht="15" customHeight="1" x14ac:dyDescent="0.25">
      <c r="A57" s="6" t="s">
        <v>52</v>
      </c>
      <c r="B57" s="28">
        <v>0.46</v>
      </c>
      <c r="C57" s="20">
        <v>2051812.0499999998</v>
      </c>
      <c r="D57" s="20">
        <v>1641449.6399999997</v>
      </c>
      <c r="E57" s="20">
        <v>17772.3079512</v>
      </c>
      <c r="F57" s="20">
        <v>14850.470000000001</v>
      </c>
      <c r="G57" s="20">
        <v>115570.56</v>
      </c>
      <c r="H57" s="7">
        <v>92456.56</v>
      </c>
      <c r="I57" s="8">
        <v>5387.92</v>
      </c>
      <c r="J57" s="20">
        <v>12131.82</v>
      </c>
      <c r="K57" s="20">
        <v>9705.4599999999991</v>
      </c>
      <c r="L57" s="3"/>
    </row>
    <row r="58" spans="1:12" ht="15" customHeight="1" x14ac:dyDescent="0.25">
      <c r="A58" s="6" t="s">
        <v>53</v>
      </c>
      <c r="B58" s="28">
        <v>0.47499999999999998</v>
      </c>
      <c r="C58" s="20">
        <v>2120759.63</v>
      </c>
      <c r="D58" s="20">
        <v>1696607.7199999997</v>
      </c>
      <c r="E58" s="20">
        <v>20177.276228999999</v>
      </c>
      <c r="F58" s="20">
        <v>15334.73</v>
      </c>
      <c r="G58" s="20">
        <v>157337.4</v>
      </c>
      <c r="H58" s="7">
        <v>125870.01</v>
      </c>
      <c r="I58" s="8">
        <v>9873.6</v>
      </c>
      <c r="J58" s="20">
        <v>13773.51</v>
      </c>
      <c r="K58" s="20">
        <v>11018.810000000001</v>
      </c>
      <c r="L58" s="3"/>
    </row>
    <row r="59" spans="1:12" ht="15" customHeight="1" x14ac:dyDescent="0.25">
      <c r="A59" s="6" t="s">
        <v>54</v>
      </c>
      <c r="B59" s="28">
        <v>0.52800000000000002</v>
      </c>
      <c r="C59" s="20">
        <v>2356059.6999999997</v>
      </c>
      <c r="D59" s="20">
        <v>1884847.7699999996</v>
      </c>
      <c r="E59" s="20">
        <v>21237.0927582</v>
      </c>
      <c r="F59" s="20">
        <v>17045.760000000002</v>
      </c>
      <c r="G59" s="20">
        <v>126003.95999999999</v>
      </c>
      <c r="H59" s="7">
        <v>100803.28</v>
      </c>
      <c r="I59" s="8">
        <v>7986.13</v>
      </c>
      <c r="J59" s="20">
        <v>14496.97</v>
      </c>
      <c r="K59" s="20">
        <v>11597.58</v>
      </c>
      <c r="L59" s="3"/>
    </row>
    <row r="60" spans="1:12" ht="15" customHeight="1" x14ac:dyDescent="0.25">
      <c r="A60" s="6" t="s">
        <v>55</v>
      </c>
      <c r="B60" s="28">
        <v>0.29299999999999998</v>
      </c>
      <c r="C60" s="20">
        <v>1307155.9799999997</v>
      </c>
      <c r="D60" s="20">
        <v>1045724.7999999998</v>
      </c>
      <c r="E60" s="20">
        <v>11535.695298599998</v>
      </c>
      <c r="F60" s="20">
        <v>9459.1099999999988</v>
      </c>
      <c r="G60" s="20">
        <v>30086.080000000002</v>
      </c>
      <c r="H60" s="7">
        <v>24068.940000000002</v>
      </c>
      <c r="I60" s="8">
        <v>3430.58</v>
      </c>
      <c r="J60" s="20">
        <v>7874.55</v>
      </c>
      <c r="K60" s="20">
        <v>6299.64</v>
      </c>
      <c r="L60" s="3"/>
    </row>
    <row r="61" spans="1:12" ht="15" customHeight="1" x14ac:dyDescent="0.25">
      <c r="A61" s="6" t="s">
        <v>56</v>
      </c>
      <c r="B61" s="28">
        <v>0.51800000000000002</v>
      </c>
      <c r="C61" s="20">
        <v>2313026.2599999998</v>
      </c>
      <c r="D61" s="20">
        <v>1850420.9899999998</v>
      </c>
      <c r="E61" s="20">
        <v>22256.147113200001</v>
      </c>
      <c r="F61" s="20">
        <v>16722.919999999998</v>
      </c>
      <c r="G61" s="20">
        <v>54291.3</v>
      </c>
      <c r="H61" s="7">
        <v>43433.14</v>
      </c>
      <c r="I61" s="8">
        <v>7736.67</v>
      </c>
      <c r="J61" s="20">
        <v>15192.6</v>
      </c>
      <c r="K61" s="20">
        <v>12154.08</v>
      </c>
      <c r="L61" s="3"/>
    </row>
    <row r="62" spans="1:12" ht="15" customHeight="1" x14ac:dyDescent="0.25">
      <c r="A62" s="6" t="s">
        <v>57</v>
      </c>
      <c r="B62" s="28">
        <v>0.26700000000000002</v>
      </c>
      <c r="C62" s="20">
        <v>1192215.81</v>
      </c>
      <c r="D62" s="20">
        <v>953772.66</v>
      </c>
      <c r="E62" s="20">
        <v>11454.170950200001</v>
      </c>
      <c r="F62" s="20">
        <v>8619.73</v>
      </c>
      <c r="G62" s="20">
        <v>47028.31</v>
      </c>
      <c r="H62" s="7">
        <v>37622.74</v>
      </c>
      <c r="I62" s="8">
        <v>6628.03</v>
      </c>
      <c r="J62" s="20">
        <v>7818.9</v>
      </c>
      <c r="K62" s="20">
        <v>6255.12</v>
      </c>
      <c r="L62" s="3"/>
    </row>
    <row r="63" spans="1:12" ht="15" customHeight="1" x14ac:dyDescent="0.25">
      <c r="A63" s="6" t="s">
        <v>58</v>
      </c>
      <c r="B63" s="28">
        <v>1.3089999999999999</v>
      </c>
      <c r="C63" s="20">
        <v>5841946.6599999992</v>
      </c>
      <c r="D63" s="20">
        <v>4673557.3299999991</v>
      </c>
      <c r="E63" s="20">
        <v>53439.210376199997</v>
      </c>
      <c r="F63" s="20">
        <v>42259.28</v>
      </c>
      <c r="G63" s="20">
        <v>275991.70999999996</v>
      </c>
      <c r="H63" s="7">
        <v>220793.43999999997</v>
      </c>
      <c r="I63" s="8">
        <v>16886.419999999998</v>
      </c>
      <c r="J63" s="20">
        <v>36478.93</v>
      </c>
      <c r="K63" s="20">
        <v>29183.14</v>
      </c>
      <c r="L63" s="3"/>
    </row>
    <row r="64" spans="1:12" ht="15" customHeight="1" x14ac:dyDescent="0.25">
      <c r="A64" s="6" t="s">
        <v>59</v>
      </c>
      <c r="B64" s="28">
        <v>0.45400000000000001</v>
      </c>
      <c r="C64" s="20">
        <v>2025308.43</v>
      </c>
      <c r="D64" s="20">
        <v>1620246.75</v>
      </c>
      <c r="E64" s="20">
        <v>17772.3079512</v>
      </c>
      <c r="F64" s="20">
        <v>14656.769999999999</v>
      </c>
      <c r="G64" s="20">
        <v>61464.06</v>
      </c>
      <c r="H64" s="7">
        <v>49171.33</v>
      </c>
      <c r="I64" s="8">
        <v>8613.59</v>
      </c>
      <c r="J64" s="20">
        <v>12131.82</v>
      </c>
      <c r="K64" s="20">
        <v>9705.4599999999991</v>
      </c>
      <c r="L64" s="3"/>
    </row>
    <row r="65" spans="1:12" ht="15" customHeight="1" x14ac:dyDescent="0.25">
      <c r="A65" s="6" t="s">
        <v>60</v>
      </c>
      <c r="B65" s="28">
        <v>0.316</v>
      </c>
      <c r="C65" s="20">
        <v>1409846.8499999999</v>
      </c>
      <c r="D65" s="20">
        <v>1127877.4999999998</v>
      </c>
      <c r="E65" s="20">
        <v>12513.987479399999</v>
      </c>
      <c r="F65" s="20">
        <v>10201.640000000001</v>
      </c>
      <c r="G65" s="20">
        <v>91200.910000000018</v>
      </c>
      <c r="H65" s="7">
        <v>72960.810000000027</v>
      </c>
      <c r="I65" s="8">
        <v>9943.2000000000007</v>
      </c>
      <c r="J65" s="20">
        <v>8542.36</v>
      </c>
      <c r="K65" s="20">
        <v>6833.89</v>
      </c>
      <c r="L65" s="3"/>
    </row>
    <row r="66" spans="1:12" ht="15" customHeight="1" x14ac:dyDescent="0.25">
      <c r="A66" s="6" t="s">
        <v>61</v>
      </c>
      <c r="B66" s="28">
        <v>0.76200000000000001</v>
      </c>
      <c r="C66" s="20">
        <v>3399315.8499999996</v>
      </c>
      <c r="D66" s="20">
        <v>2719452.6799999997</v>
      </c>
      <c r="E66" s="20">
        <v>29837.911514399999</v>
      </c>
      <c r="F66" s="20">
        <v>24600.140000000003</v>
      </c>
      <c r="G66" s="20">
        <v>87303.55</v>
      </c>
      <c r="H66" s="7">
        <v>69842.91</v>
      </c>
      <c r="I66" s="8">
        <v>10087.15</v>
      </c>
      <c r="J66" s="20">
        <v>20368.099999999999</v>
      </c>
      <c r="K66" s="20">
        <v>16294.48</v>
      </c>
      <c r="L66" s="3"/>
    </row>
    <row r="67" spans="1:12" ht="15" customHeight="1" x14ac:dyDescent="0.25">
      <c r="A67" s="6" t="s">
        <v>62</v>
      </c>
      <c r="B67" s="28">
        <v>0.26</v>
      </c>
      <c r="C67" s="20">
        <v>1154960.8899999999</v>
      </c>
      <c r="D67" s="20">
        <v>923968.73999999987</v>
      </c>
      <c r="E67" s="20">
        <v>5788.2287363999994</v>
      </c>
      <c r="F67" s="20">
        <v>8393.75</v>
      </c>
      <c r="G67" s="20">
        <v>279055.46000000008</v>
      </c>
      <c r="H67" s="7">
        <v>223244.46000000008</v>
      </c>
      <c r="I67" s="8">
        <v>8467.94</v>
      </c>
      <c r="J67" s="20">
        <v>3951.19</v>
      </c>
      <c r="K67" s="20">
        <v>3160.95</v>
      </c>
      <c r="L67" s="3"/>
    </row>
    <row r="68" spans="1:12" ht="15" customHeight="1" x14ac:dyDescent="0.25">
      <c r="A68" s="6" t="s">
        <v>63</v>
      </c>
      <c r="B68" s="28">
        <v>0.214</v>
      </c>
      <c r="C68" s="20">
        <v>954819.60000000009</v>
      </c>
      <c r="D68" s="20">
        <v>763855.66</v>
      </c>
      <c r="E68" s="20">
        <v>8519.2944078</v>
      </c>
      <c r="F68" s="20">
        <v>6908.6900000000005</v>
      </c>
      <c r="G68" s="20">
        <v>31824.15</v>
      </c>
      <c r="H68" s="7">
        <v>25459.420000000002</v>
      </c>
      <c r="I68" s="8">
        <v>3788.08</v>
      </c>
      <c r="J68" s="20">
        <v>5815.48</v>
      </c>
      <c r="K68" s="20">
        <v>4652.3799999999992</v>
      </c>
      <c r="L68" s="3"/>
    </row>
    <row r="69" spans="1:12" ht="15" customHeight="1" x14ac:dyDescent="0.25">
      <c r="A69" s="6" t="s">
        <v>64</v>
      </c>
      <c r="B69" s="28">
        <v>0.39100000000000001</v>
      </c>
      <c r="C69" s="20">
        <v>1741734.4600000002</v>
      </c>
      <c r="D69" s="20">
        <v>1393387.57</v>
      </c>
      <c r="E69" s="20">
        <v>13043.895744000001</v>
      </c>
      <c r="F69" s="20">
        <v>12622.91</v>
      </c>
      <c r="G69" s="20">
        <v>189543.22999999998</v>
      </c>
      <c r="H69" s="7">
        <v>151634.65999999997</v>
      </c>
      <c r="I69" s="8">
        <v>5198.51</v>
      </c>
      <c r="J69" s="20">
        <v>8904.09</v>
      </c>
      <c r="K69" s="20">
        <v>7123.27</v>
      </c>
      <c r="L69" s="3"/>
    </row>
    <row r="70" spans="1:12" ht="15" customHeight="1" x14ac:dyDescent="0.25">
      <c r="A70" s="6" t="s">
        <v>65</v>
      </c>
      <c r="B70" s="28">
        <v>0.90300000000000002</v>
      </c>
      <c r="C70" s="20">
        <v>4027710.2499999995</v>
      </c>
      <c r="D70" s="20">
        <v>3222168.1899999995</v>
      </c>
      <c r="E70" s="20">
        <v>34810.896766799997</v>
      </c>
      <c r="F70" s="20">
        <v>29152.130000000005</v>
      </c>
      <c r="G70" s="20">
        <v>107467.64999999998</v>
      </c>
      <c r="H70" s="7">
        <v>85974.219999999972</v>
      </c>
      <c r="I70" s="8">
        <v>8048.42</v>
      </c>
      <c r="J70" s="20">
        <v>23762.78</v>
      </c>
      <c r="K70" s="20">
        <v>19010.219999999998</v>
      </c>
      <c r="L70" s="3"/>
    </row>
    <row r="71" spans="1:12" ht="15" customHeight="1" x14ac:dyDescent="0.25">
      <c r="A71" s="6" t="s">
        <v>66</v>
      </c>
      <c r="B71" s="28">
        <v>0.25900000000000001</v>
      </c>
      <c r="C71" s="20">
        <v>1155465.04</v>
      </c>
      <c r="D71" s="20">
        <v>924372.05</v>
      </c>
      <c r="E71" s="20">
        <v>10190.54355</v>
      </c>
      <c r="F71" s="20">
        <v>8361.4599999999991</v>
      </c>
      <c r="G71" s="20">
        <v>60106.48</v>
      </c>
      <c r="H71" s="7">
        <v>48085.279999999999</v>
      </c>
      <c r="I71" s="8">
        <v>5182.9399999999996</v>
      </c>
      <c r="J71" s="20">
        <v>6956.32</v>
      </c>
      <c r="K71" s="20">
        <v>5565.0599999999995</v>
      </c>
      <c r="L71" s="3"/>
    </row>
    <row r="72" spans="1:12" ht="15" customHeight="1" x14ac:dyDescent="0.25">
      <c r="A72" s="6" t="s">
        <v>67</v>
      </c>
      <c r="B72" s="28">
        <v>0.52500000000000002</v>
      </c>
      <c r="C72" s="20">
        <v>2343901.5299999993</v>
      </c>
      <c r="D72" s="20">
        <v>1875121.2299999995</v>
      </c>
      <c r="E72" s="20">
        <v>22215.384939</v>
      </c>
      <c r="F72" s="20">
        <v>16948.91</v>
      </c>
      <c r="G72" s="20">
        <v>43167.46</v>
      </c>
      <c r="H72" s="7">
        <v>34534.04</v>
      </c>
      <c r="I72" s="8">
        <v>5258.85</v>
      </c>
      <c r="J72" s="20">
        <v>15164.77</v>
      </c>
      <c r="K72" s="20">
        <v>12131.82</v>
      </c>
      <c r="L72" s="3"/>
    </row>
    <row r="73" spans="1:12" ht="15" customHeight="1" x14ac:dyDescent="0.25">
      <c r="A73" s="6" t="s">
        <v>68</v>
      </c>
      <c r="B73" s="28">
        <v>2.34</v>
      </c>
      <c r="C73" s="20">
        <v>10438257.280000001</v>
      </c>
      <c r="D73" s="20">
        <v>8350605.8500000015</v>
      </c>
      <c r="E73" s="20">
        <v>91103.459336999993</v>
      </c>
      <c r="F73" s="20">
        <v>75543.73</v>
      </c>
      <c r="G73" s="20">
        <v>333074.62</v>
      </c>
      <c r="H73" s="7">
        <v>266459.78999999998</v>
      </c>
      <c r="I73" s="8">
        <v>13825.21</v>
      </c>
      <c r="J73" s="20">
        <v>62189.49</v>
      </c>
      <c r="K73" s="20">
        <v>49751.59</v>
      </c>
      <c r="L73" s="3"/>
    </row>
    <row r="74" spans="1:12" ht="15" customHeight="1" x14ac:dyDescent="0.25">
      <c r="A74" s="6" t="s">
        <v>69</v>
      </c>
      <c r="B74" s="28">
        <v>0.629</v>
      </c>
      <c r="C74" s="20">
        <v>2808127.9000000004</v>
      </c>
      <c r="D74" s="20">
        <v>2246502.3200000003</v>
      </c>
      <c r="E74" s="20">
        <v>26536.175404199999</v>
      </c>
      <c r="F74" s="20">
        <v>20306.419999999998</v>
      </c>
      <c r="G74" s="20">
        <v>151700.26999999999</v>
      </c>
      <c r="H74" s="7">
        <v>121360.29999999999</v>
      </c>
      <c r="I74" s="8">
        <v>9561.2800000000007</v>
      </c>
      <c r="J74" s="20">
        <v>18114.25</v>
      </c>
      <c r="K74" s="20">
        <v>14491.4</v>
      </c>
      <c r="L74" s="3"/>
    </row>
    <row r="75" spans="1:12" ht="15" customHeight="1" x14ac:dyDescent="0.25">
      <c r="A75" s="6" t="s">
        <v>70</v>
      </c>
      <c r="B75" s="28">
        <v>0.40400000000000003</v>
      </c>
      <c r="C75" s="20">
        <v>1803852.5299999998</v>
      </c>
      <c r="D75" s="20">
        <v>1443082.0299999998</v>
      </c>
      <c r="E75" s="20">
        <v>17242.399686600002</v>
      </c>
      <c r="F75" s="20">
        <v>13042.59</v>
      </c>
      <c r="G75" s="20">
        <v>66890.45</v>
      </c>
      <c r="H75" s="7">
        <v>53512.46</v>
      </c>
      <c r="I75" s="8">
        <v>3888.96</v>
      </c>
      <c r="J75" s="20">
        <v>11770.09</v>
      </c>
      <c r="K75" s="20">
        <v>9416.07</v>
      </c>
      <c r="L75" s="3"/>
    </row>
    <row r="76" spans="1:12" ht="15" customHeight="1" x14ac:dyDescent="0.25">
      <c r="A76" s="6" t="s">
        <v>71</v>
      </c>
      <c r="B76" s="28">
        <v>0.80200000000000005</v>
      </c>
      <c r="C76" s="20">
        <v>3581474.86</v>
      </c>
      <c r="D76" s="20">
        <v>2865179.88</v>
      </c>
      <c r="E76" s="20">
        <v>34729.372418400002</v>
      </c>
      <c r="F76" s="20">
        <v>25891.469999999998</v>
      </c>
      <c r="G76" s="20">
        <v>157021.41</v>
      </c>
      <c r="H76" s="7">
        <v>125617.25</v>
      </c>
      <c r="I76" s="8">
        <v>13474.01</v>
      </c>
      <c r="J76" s="20">
        <v>23707.13</v>
      </c>
      <c r="K76" s="20">
        <v>18965.7</v>
      </c>
      <c r="L76" s="3"/>
    </row>
    <row r="77" spans="1:12" ht="15" customHeight="1" x14ac:dyDescent="0.25">
      <c r="A77" s="6" t="s">
        <v>72</v>
      </c>
      <c r="B77" s="28">
        <v>0.23400000000000001</v>
      </c>
      <c r="C77" s="20">
        <v>1043939.6599999998</v>
      </c>
      <c r="D77" s="20">
        <v>835151.71999999986</v>
      </c>
      <c r="E77" s="20">
        <v>9212.2513691999993</v>
      </c>
      <c r="F77" s="20">
        <v>7554.37</v>
      </c>
      <c r="G77" s="20">
        <v>85452.49</v>
      </c>
      <c r="H77" s="7">
        <v>68362.09</v>
      </c>
      <c r="I77" s="8">
        <v>5029.4399999999996</v>
      </c>
      <c r="J77" s="20">
        <v>6288.51</v>
      </c>
      <c r="K77" s="20">
        <v>5030.8100000000004</v>
      </c>
      <c r="L77" s="3"/>
    </row>
    <row r="78" spans="1:12" ht="15" customHeight="1" x14ac:dyDescent="0.25">
      <c r="A78" s="6" t="s">
        <v>73</v>
      </c>
      <c r="B78" s="28">
        <v>1.952</v>
      </c>
      <c r="C78" s="20">
        <v>8709136.6599999983</v>
      </c>
      <c r="D78" s="20">
        <v>6967309.3299999982</v>
      </c>
      <c r="E78" s="20">
        <v>77488.893154199992</v>
      </c>
      <c r="F78" s="20">
        <v>63017.67</v>
      </c>
      <c r="G78" s="20">
        <v>756329.54999999981</v>
      </c>
      <c r="H78" s="7">
        <v>605063.72999999975</v>
      </c>
      <c r="I78" s="8">
        <v>34869.599999999999</v>
      </c>
      <c r="J78" s="20">
        <v>52895.85</v>
      </c>
      <c r="K78" s="20">
        <v>42316.68</v>
      </c>
      <c r="L78" s="3"/>
    </row>
    <row r="79" spans="1:12" ht="15" customHeight="1" x14ac:dyDescent="0.25">
      <c r="A79" s="6" t="s">
        <v>74</v>
      </c>
      <c r="B79" s="28">
        <v>0.29699999999999999</v>
      </c>
      <c r="C79" s="20">
        <v>1326146.5399999998</v>
      </c>
      <c r="D79" s="20">
        <v>1060917.2299999997</v>
      </c>
      <c r="E79" s="20">
        <v>12717.7983504</v>
      </c>
      <c r="F79" s="20">
        <v>9588.24</v>
      </c>
      <c r="G79" s="20">
        <v>51626.510000000009</v>
      </c>
      <c r="H79" s="7">
        <v>41301.300000000003</v>
      </c>
      <c r="I79" s="8">
        <v>5319.32</v>
      </c>
      <c r="J79" s="20">
        <v>8681.49</v>
      </c>
      <c r="K79" s="20">
        <v>6945.19</v>
      </c>
      <c r="L79" s="3"/>
    </row>
    <row r="80" spans="1:12" ht="15" customHeight="1" x14ac:dyDescent="0.25">
      <c r="A80" s="6" t="s">
        <v>75</v>
      </c>
      <c r="B80" s="28">
        <v>14.689</v>
      </c>
      <c r="C80" s="20">
        <v>65597286.159999996</v>
      </c>
      <c r="D80" s="20">
        <v>52477828.920000002</v>
      </c>
      <c r="E80" s="20">
        <v>636908.97187500005</v>
      </c>
      <c r="F80" s="20">
        <v>474214.42</v>
      </c>
      <c r="G80" s="20">
        <v>3166685.2399999998</v>
      </c>
      <c r="H80" s="7">
        <v>2533348.2799999998</v>
      </c>
      <c r="I80" s="8">
        <v>97217.82</v>
      </c>
      <c r="J80" s="20">
        <v>434769.9</v>
      </c>
      <c r="K80" s="20">
        <v>347815.92000000004</v>
      </c>
      <c r="L80" s="3"/>
    </row>
    <row r="81" spans="1:12" ht="15" customHeight="1" x14ac:dyDescent="0.25">
      <c r="A81" s="6" t="s">
        <v>76</v>
      </c>
      <c r="B81" s="28">
        <v>0.72799999999999998</v>
      </c>
      <c r="C81" s="20">
        <v>3248672.9899999998</v>
      </c>
      <c r="D81" s="20">
        <v>2598938.3899999997</v>
      </c>
      <c r="E81" s="20">
        <v>29430.289772399999</v>
      </c>
      <c r="F81" s="20">
        <v>23502.5</v>
      </c>
      <c r="G81" s="20">
        <v>90950.42</v>
      </c>
      <c r="H81" s="7">
        <v>72760.45</v>
      </c>
      <c r="I81" s="8">
        <v>11490.85</v>
      </c>
      <c r="J81" s="20">
        <v>20089.849999999999</v>
      </c>
      <c r="K81" s="20">
        <v>16071.88</v>
      </c>
      <c r="L81" s="3"/>
    </row>
    <row r="82" spans="1:12" ht="15" customHeight="1" x14ac:dyDescent="0.25">
      <c r="A82" s="6" t="s">
        <v>77</v>
      </c>
      <c r="B82" s="28">
        <v>0.48599999999999999</v>
      </c>
      <c r="C82" s="20">
        <v>2169167.33</v>
      </c>
      <c r="D82" s="20">
        <v>1735333.86</v>
      </c>
      <c r="E82" s="20">
        <v>20014.227532200002</v>
      </c>
      <c r="F82" s="20">
        <v>15689.86</v>
      </c>
      <c r="G82" s="20">
        <v>110903.98000000001</v>
      </c>
      <c r="H82" s="7">
        <v>88723.300000000017</v>
      </c>
      <c r="I82" s="8">
        <v>8382.36</v>
      </c>
      <c r="J82" s="20">
        <v>13662.21</v>
      </c>
      <c r="K82" s="20">
        <v>10929.769999999999</v>
      </c>
      <c r="L82" s="3"/>
    </row>
    <row r="83" spans="1:12" ht="15" customHeight="1" x14ac:dyDescent="0.25">
      <c r="A83" s="6" t="s">
        <v>78</v>
      </c>
      <c r="B83" s="28">
        <v>0.61899999999999999</v>
      </c>
      <c r="C83" s="20">
        <v>2765595.6599999992</v>
      </c>
      <c r="D83" s="20">
        <v>2212476.5299999993</v>
      </c>
      <c r="E83" s="20">
        <v>28003.6136754</v>
      </c>
      <c r="F83" s="20">
        <v>19983.579999999998</v>
      </c>
      <c r="G83" s="20">
        <v>195877.42</v>
      </c>
      <c r="H83" s="7">
        <v>156702</v>
      </c>
      <c r="I83" s="8">
        <v>9891.15</v>
      </c>
      <c r="J83" s="20">
        <v>19115.96</v>
      </c>
      <c r="K83" s="20">
        <v>15292.769999999999</v>
      </c>
      <c r="L83" s="3"/>
    </row>
    <row r="84" spans="1:12" ht="15" customHeight="1" x14ac:dyDescent="0.25">
      <c r="A84" s="6" t="s">
        <v>79</v>
      </c>
      <c r="B84" s="28">
        <v>2.823</v>
      </c>
      <c r="C84" s="20">
        <v>12606066.190000001</v>
      </c>
      <c r="D84" s="20">
        <v>10084852.990000002</v>
      </c>
      <c r="E84" s="20">
        <v>121756.61433539999</v>
      </c>
      <c r="F84" s="20">
        <v>91136.719999999987</v>
      </c>
      <c r="G84" s="20">
        <v>342458.69000000006</v>
      </c>
      <c r="H84" s="7">
        <v>273967.00000000006</v>
      </c>
      <c r="I84" s="8">
        <v>22868.959999999999</v>
      </c>
      <c r="J84" s="20">
        <v>83114.09</v>
      </c>
      <c r="K84" s="20">
        <v>66491.26999999999</v>
      </c>
      <c r="L84" s="3"/>
    </row>
    <row r="85" spans="1:12" ht="15" customHeight="1" x14ac:dyDescent="0.25">
      <c r="A85" s="6" t="s">
        <v>80</v>
      </c>
      <c r="B85" s="28">
        <v>0.313</v>
      </c>
      <c r="C85" s="20">
        <v>1397141.8699999999</v>
      </c>
      <c r="D85" s="20">
        <v>1117713.4899999998</v>
      </c>
      <c r="E85" s="20">
        <v>13003.1335698</v>
      </c>
      <c r="F85" s="20">
        <v>10104.779999999999</v>
      </c>
      <c r="G85" s="20">
        <v>36300.61</v>
      </c>
      <c r="H85" s="7">
        <v>29040.58</v>
      </c>
      <c r="I85" s="8">
        <v>3965.42</v>
      </c>
      <c r="J85" s="20">
        <v>8876.26</v>
      </c>
      <c r="K85" s="20">
        <v>7101.01</v>
      </c>
      <c r="L85" s="3"/>
    </row>
    <row r="86" spans="1:12" ht="15" customHeight="1" x14ac:dyDescent="0.25">
      <c r="A86" s="6" t="s">
        <v>81</v>
      </c>
      <c r="B86" s="28">
        <v>0.64300000000000002</v>
      </c>
      <c r="C86" s="20">
        <v>2870288.6700000004</v>
      </c>
      <c r="D86" s="20">
        <v>2296230.9500000007</v>
      </c>
      <c r="E86" s="20">
        <v>26821.510623599999</v>
      </c>
      <c r="F86" s="20">
        <v>20758.39</v>
      </c>
      <c r="G86" s="20">
        <v>81658.09</v>
      </c>
      <c r="H86" s="7">
        <v>65326.569999999992</v>
      </c>
      <c r="I86" s="8">
        <v>6412.38</v>
      </c>
      <c r="J86" s="20">
        <v>18309.03</v>
      </c>
      <c r="K86" s="20">
        <v>14647.22</v>
      </c>
      <c r="L86" s="3"/>
    </row>
    <row r="87" spans="1:12" ht="15" customHeight="1" x14ac:dyDescent="0.25">
      <c r="A87" s="6" t="s">
        <v>82</v>
      </c>
      <c r="B87" s="28">
        <v>4.97</v>
      </c>
      <c r="C87" s="20">
        <v>22184226.009999998</v>
      </c>
      <c r="D87" s="20">
        <v>17747380.809999999</v>
      </c>
      <c r="E87" s="20">
        <v>206093.55275520001</v>
      </c>
      <c r="F87" s="20">
        <v>160449.70000000001</v>
      </c>
      <c r="G87" s="20">
        <v>4144539.3700000006</v>
      </c>
      <c r="H87" s="7">
        <v>3315631.5800000005</v>
      </c>
      <c r="I87" s="8">
        <v>93273.81</v>
      </c>
      <c r="J87" s="20">
        <v>140684.57999999999</v>
      </c>
      <c r="K87" s="20">
        <v>112547.65999999999</v>
      </c>
      <c r="L87" s="3"/>
    </row>
    <row r="88" spans="1:12" ht="15" customHeight="1" x14ac:dyDescent="0.25">
      <c r="A88" s="9" t="s">
        <v>83</v>
      </c>
      <c r="B88" s="28">
        <v>13.843</v>
      </c>
      <c r="C88" s="21">
        <v>61821861.570000015</v>
      </c>
      <c r="D88" s="21">
        <v>49457489.200000018</v>
      </c>
      <c r="E88" s="21">
        <v>602546.45902439998</v>
      </c>
      <c r="F88" s="21">
        <v>446902.42000000004</v>
      </c>
      <c r="G88" s="21">
        <v>4816186.84</v>
      </c>
      <c r="H88" s="10">
        <v>3852949.5700000003</v>
      </c>
      <c r="I88" s="11">
        <v>109492.91</v>
      </c>
      <c r="J88" s="21">
        <v>411313.2</v>
      </c>
      <c r="K88" s="21">
        <v>329050.57</v>
      </c>
      <c r="L88" s="3"/>
    </row>
    <row r="89" spans="1:12" ht="17.25" customHeight="1" x14ac:dyDescent="0.25">
      <c r="A89" s="22" t="s">
        <v>0</v>
      </c>
      <c r="B89" s="27">
        <v>1.0000000000000002</v>
      </c>
      <c r="C89" s="23">
        <f>SUM(C11:C88)</f>
        <v>446283845.06</v>
      </c>
      <c r="D89" s="23">
        <f t="shared" ref="D89:K89" si="0">SUM(D11:D88)</f>
        <v>357027076.14999998</v>
      </c>
      <c r="E89" s="23">
        <f t="shared" si="0"/>
        <v>4076217.4200000004</v>
      </c>
      <c r="F89" s="23">
        <f t="shared" si="0"/>
        <v>3228364.2199999993</v>
      </c>
      <c r="G89" s="23">
        <f t="shared" si="0"/>
        <v>30580693.24000001</v>
      </c>
      <c r="H89" s="23">
        <f t="shared" si="0"/>
        <v>24464561.580000002</v>
      </c>
      <c r="I89" s="23">
        <f t="shared" si="0"/>
        <v>1152899.2199999995</v>
      </c>
      <c r="J89" s="23">
        <f t="shared" si="0"/>
        <v>2782527.37</v>
      </c>
      <c r="K89" s="23">
        <f t="shared" si="0"/>
        <v>2226021.8999999994</v>
      </c>
    </row>
    <row r="90" spans="1:12" ht="15" customHeight="1" x14ac:dyDescent="0.2">
      <c r="A90" s="24"/>
      <c r="B90" s="26"/>
      <c r="C90" s="24"/>
      <c r="D90" s="24"/>
      <c r="E90" s="24"/>
      <c r="F90" s="24"/>
      <c r="G90" s="24"/>
      <c r="H90" s="24"/>
      <c r="J90" s="24"/>
      <c r="K90" s="24"/>
    </row>
    <row r="91" spans="1:12" ht="15" customHeight="1" x14ac:dyDescent="0.2">
      <c r="A91" s="24"/>
      <c r="B91" s="26"/>
      <c r="C91" s="24"/>
      <c r="D91" s="24"/>
      <c r="E91" s="24"/>
      <c r="F91" s="24"/>
      <c r="G91" s="24"/>
      <c r="H91" s="24"/>
      <c r="J91" s="24"/>
      <c r="K91" s="24"/>
    </row>
    <row r="92" spans="1:12" ht="15" customHeight="1" x14ac:dyDescent="0.2">
      <c r="A92" s="24"/>
      <c r="B92" s="26"/>
      <c r="C92" s="24"/>
      <c r="D92" s="24"/>
      <c r="E92" s="24"/>
      <c r="F92" s="24"/>
      <c r="G92" s="24"/>
      <c r="H92" s="24"/>
      <c r="J92" s="24"/>
      <c r="K92" s="24"/>
    </row>
    <row r="93" spans="1:12" ht="15" customHeight="1" x14ac:dyDescent="0.2">
      <c r="A93" s="24"/>
      <c r="B93" s="26"/>
      <c r="C93" s="24"/>
      <c r="D93" s="24"/>
      <c r="E93" s="24"/>
      <c r="F93" s="24"/>
      <c r="G93" s="24"/>
      <c r="H93" s="24"/>
      <c r="J93" s="24"/>
      <c r="K93" s="24"/>
    </row>
    <row r="94" spans="1:12" ht="15" customHeight="1" x14ac:dyDescent="0.2">
      <c r="A94" s="24"/>
      <c r="B94" s="26"/>
      <c r="C94" s="24"/>
      <c r="D94" s="24"/>
      <c r="E94" s="24"/>
      <c r="F94" s="24"/>
      <c r="G94" s="24"/>
      <c r="H94" s="24"/>
      <c r="J94" s="24"/>
      <c r="K94" s="24"/>
    </row>
    <row r="95" spans="1:12" ht="15" customHeight="1" x14ac:dyDescent="0.2">
      <c r="A95" s="24"/>
      <c r="B95" s="26"/>
      <c r="C95" s="24"/>
      <c r="D95" s="24"/>
      <c r="E95" s="24"/>
      <c r="F95" s="24"/>
      <c r="G95" s="24"/>
      <c r="H95" s="24"/>
      <c r="J95" s="24"/>
      <c r="K95" s="24"/>
    </row>
    <row r="96" spans="1:12" ht="15" customHeight="1" x14ac:dyDescent="0.2">
      <c r="A96" s="24"/>
      <c r="B96" s="26"/>
      <c r="C96" s="24"/>
      <c r="D96" s="24"/>
      <c r="E96" s="24"/>
      <c r="F96" s="24"/>
      <c r="G96" s="24"/>
      <c r="H96" s="24"/>
    </row>
    <row r="97" spans="1:8" ht="15" customHeight="1" x14ac:dyDescent="0.2">
      <c r="A97" s="24"/>
      <c r="B97" s="26"/>
      <c r="C97" s="24"/>
      <c r="D97" s="24"/>
      <c r="E97" s="24"/>
      <c r="F97" s="24"/>
      <c r="G97" s="24"/>
      <c r="H97" s="24"/>
    </row>
    <row r="98" spans="1:8" ht="15" customHeight="1" x14ac:dyDescent="0.2">
      <c r="A98" s="24"/>
      <c r="B98" s="26"/>
      <c r="C98" s="24"/>
      <c r="D98" s="24"/>
      <c r="E98" s="24"/>
      <c r="F98" s="24"/>
      <c r="G98" s="24"/>
      <c r="H98" s="24"/>
    </row>
    <row r="99" spans="1:8" ht="15" customHeight="1" x14ac:dyDescent="0.2">
      <c r="A99" s="24"/>
      <c r="B99" s="26"/>
      <c r="C99" s="24"/>
      <c r="D99" s="24"/>
      <c r="E99" s="24"/>
      <c r="F99" s="24"/>
      <c r="G99" s="24"/>
      <c r="H99" s="24"/>
    </row>
    <row r="100" spans="1:8" ht="15" customHeight="1" x14ac:dyDescent="0.2">
      <c r="A100" s="24"/>
      <c r="B100" s="26"/>
      <c r="C100" s="24"/>
      <c r="D100" s="24"/>
      <c r="E100" s="24"/>
      <c r="F100" s="24"/>
      <c r="G100" s="24"/>
      <c r="H100" s="24"/>
    </row>
    <row r="101" spans="1:8" ht="15" customHeight="1" x14ac:dyDescent="0.2">
      <c r="A101" s="24"/>
      <c r="B101" s="26"/>
      <c r="C101" s="24"/>
      <c r="D101" s="24"/>
      <c r="E101" s="24"/>
      <c r="F101" s="24"/>
      <c r="G101" s="24"/>
      <c r="H101" s="24"/>
    </row>
    <row r="102" spans="1:8" ht="15" customHeight="1" x14ac:dyDescent="0.2">
      <c r="A102" s="24"/>
      <c r="B102" s="26"/>
      <c r="C102" s="24"/>
      <c r="D102" s="24"/>
      <c r="E102" s="24"/>
      <c r="F102" s="24"/>
      <c r="G102" s="24"/>
      <c r="H102" s="24"/>
    </row>
    <row r="103" spans="1:8" ht="15" customHeight="1" x14ac:dyDescent="0.2">
      <c r="A103" s="24"/>
      <c r="B103" s="26"/>
      <c r="C103" s="24"/>
      <c r="D103" s="24"/>
      <c r="E103" s="24"/>
      <c r="F103" s="24"/>
      <c r="G103" s="24"/>
      <c r="H103" s="24"/>
    </row>
    <row r="104" spans="1:8" ht="15" customHeight="1" x14ac:dyDescent="0.2">
      <c r="C104" s="14"/>
      <c r="D104" s="14"/>
    </row>
    <row r="105" spans="1:8" ht="15" customHeight="1" x14ac:dyDescent="0.2">
      <c r="C105" s="14"/>
      <c r="D105" s="14"/>
    </row>
    <row r="106" spans="1:8" ht="15" customHeight="1" x14ac:dyDescent="0.2">
      <c r="C106" s="14"/>
      <c r="D106" s="14"/>
    </row>
    <row r="107" spans="1:8" ht="15" customHeight="1" x14ac:dyDescent="0.2">
      <c r="C107" s="14"/>
      <c r="D107" s="14"/>
    </row>
    <row r="108" spans="1:8" ht="15" customHeight="1" x14ac:dyDescent="0.2">
      <c r="C108" s="14"/>
      <c r="D108" s="14"/>
    </row>
    <row r="109" spans="1:8" ht="15" customHeight="1" x14ac:dyDescent="0.2">
      <c r="C109" s="14"/>
      <c r="D109" s="14"/>
    </row>
    <row r="110" spans="1:8" ht="15" customHeight="1" x14ac:dyDescent="0.2">
      <c r="C110" s="14"/>
      <c r="D110" s="14"/>
    </row>
    <row r="111" spans="1:8" ht="15" customHeight="1" x14ac:dyDescent="0.2">
      <c r="C111" s="14"/>
      <c r="D111" s="14"/>
    </row>
    <row r="112" spans="1:8" ht="15" customHeight="1" x14ac:dyDescent="0.2">
      <c r="C112" s="14"/>
      <c r="D112" s="14"/>
    </row>
    <row r="113" spans="3:4" ht="15" customHeight="1" x14ac:dyDescent="0.2">
      <c r="C113" s="14"/>
      <c r="D113" s="14"/>
    </row>
    <row r="114" spans="3:4" ht="15" customHeight="1" x14ac:dyDescent="0.2">
      <c r="C114" s="14"/>
      <c r="D114" s="14"/>
    </row>
    <row r="115" spans="3:4" ht="15" customHeight="1" x14ac:dyDescent="0.2">
      <c r="C115" s="14"/>
      <c r="D115" s="14"/>
    </row>
    <row r="116" spans="3:4" ht="15" customHeight="1" x14ac:dyDescent="0.2">
      <c r="C116" s="14"/>
      <c r="D116" s="14"/>
    </row>
    <row r="117" spans="3:4" ht="15" customHeight="1" x14ac:dyDescent="0.2">
      <c r="C117" s="14"/>
      <c r="D117" s="14"/>
    </row>
    <row r="118" spans="3:4" ht="15" customHeight="1" x14ac:dyDescent="0.2">
      <c r="C118" s="14"/>
      <c r="D118" s="14"/>
    </row>
    <row r="119" spans="3:4" ht="15" customHeight="1" x14ac:dyDescent="0.2">
      <c r="C119" s="14"/>
      <c r="D119" s="14"/>
    </row>
    <row r="120" spans="3:4" ht="15" customHeight="1" x14ac:dyDescent="0.2">
      <c r="C120" s="14"/>
      <c r="D120" s="14"/>
    </row>
    <row r="121" spans="3:4" ht="15" customHeight="1" x14ac:dyDescent="0.2">
      <c r="C121" s="14"/>
      <c r="D121" s="14"/>
    </row>
    <row r="122" spans="3:4" ht="15" customHeight="1" x14ac:dyDescent="0.2">
      <c r="C122" s="14"/>
      <c r="D122" s="14"/>
    </row>
    <row r="123" spans="3:4" ht="15" customHeight="1" x14ac:dyDescent="0.2">
      <c r="C123" s="14"/>
      <c r="D123" s="14"/>
    </row>
  </sheetData>
  <mergeCells count="11">
    <mergeCell ref="A8:D8"/>
    <mergeCell ref="A2:K2"/>
    <mergeCell ref="A3:K3"/>
    <mergeCell ref="A4:K4"/>
    <mergeCell ref="A5:K5"/>
    <mergeCell ref="A6:K6"/>
    <mergeCell ref="O17:AB17"/>
    <mergeCell ref="G9:H9"/>
    <mergeCell ref="C9:D9"/>
    <mergeCell ref="E9:F9"/>
    <mergeCell ref="J9:K9"/>
  </mergeCells>
  <pageMargins left="0" right="0" top="0" bottom="0" header="0" footer="0"/>
  <pageSetup paperSize="189" scale="51" fitToHeight="2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7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7"/>
      <c r="M4" s="2"/>
      <c r="N4" s="12"/>
    </row>
    <row r="5" spans="1:14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7"/>
    </row>
    <row r="6" spans="1:14" ht="15" customHeight="1" x14ac:dyDescent="0.25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52" t="s">
        <v>91</v>
      </c>
      <c r="K9" s="53"/>
      <c r="L9" s="16"/>
    </row>
    <row r="10" spans="1:14" s="17" customFormat="1" ht="15" customHeight="1" x14ac:dyDescent="0.25">
      <c r="A10" s="56"/>
      <c r="B10" s="56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7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A8:D8"/>
    <mergeCell ref="A2:K2"/>
    <mergeCell ref="A3:K3"/>
    <mergeCell ref="A4:K4"/>
    <mergeCell ref="A5:K5"/>
    <mergeCell ref="A6:K6"/>
    <mergeCell ref="Q17:AD17"/>
    <mergeCell ref="I9:I10"/>
    <mergeCell ref="A9:A10"/>
    <mergeCell ref="B9:B10"/>
    <mergeCell ref="C9:D9"/>
    <mergeCell ref="E9:F9"/>
    <mergeCell ref="J9:K9"/>
    <mergeCell ref="G9:H9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B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5"/>
  <cols>
    <col min="1" max="1" width="26.7109375" style="1" customWidth="1"/>
    <col min="2" max="2" width="11.7109375" style="25" customWidth="1"/>
    <col min="3" max="11" width="17.7109375" style="1" customWidth="1"/>
    <col min="12" max="12" width="12.85546875" style="1" bestFit="1" customWidth="1"/>
    <col min="13" max="16384" width="9.140625" style="1"/>
  </cols>
  <sheetData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7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7"/>
      <c r="M4" s="2"/>
      <c r="N4" s="12"/>
    </row>
    <row r="5" spans="1:14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7"/>
    </row>
    <row r="6" spans="1:14" ht="15" customHeight="1" x14ac:dyDescent="0.25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52" t="s">
        <v>91</v>
      </c>
      <c r="K9" s="53"/>
    </row>
    <row r="10" spans="1:14" s="17" customFormat="1" ht="15" customHeight="1" x14ac:dyDescent="0.25">
      <c r="A10" s="56"/>
      <c r="B10" s="56"/>
      <c r="C10" s="30" t="s">
        <v>84</v>
      </c>
      <c r="D10" s="38" t="s">
        <v>85</v>
      </c>
      <c r="E10" s="38" t="s">
        <v>84</v>
      </c>
      <c r="F10" s="38" t="s">
        <v>85</v>
      </c>
      <c r="G10" s="38" t="s">
        <v>84</v>
      </c>
      <c r="H10" s="38" t="s">
        <v>85</v>
      </c>
      <c r="I10" s="56"/>
      <c r="J10" s="38" t="s">
        <v>84</v>
      </c>
      <c r="K10" s="38" t="s">
        <v>85</v>
      </c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3"/>
    </row>
    <row r="17" spans="1:28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3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3"/>
    </row>
    <row r="19" spans="1:28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3"/>
    </row>
    <row r="20" spans="1:28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3"/>
    </row>
    <row r="21" spans="1:28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3"/>
    </row>
    <row r="22" spans="1:28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3"/>
    </row>
    <row r="23" spans="1:28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3"/>
    </row>
    <row r="24" spans="1:28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3"/>
    </row>
    <row r="25" spans="1:28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3"/>
    </row>
    <row r="26" spans="1:28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3"/>
    </row>
    <row r="27" spans="1:28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3"/>
    </row>
    <row r="28" spans="1:28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3"/>
    </row>
    <row r="29" spans="1:28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3"/>
    </row>
    <row r="30" spans="1:28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3"/>
    </row>
    <row r="31" spans="1:28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3"/>
    </row>
    <row r="32" spans="1:28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3"/>
    </row>
    <row r="33" spans="1:12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3"/>
    </row>
    <row r="34" spans="1:12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3"/>
    </row>
    <row r="35" spans="1:12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3"/>
    </row>
    <row r="36" spans="1:12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3"/>
    </row>
    <row r="37" spans="1:12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3"/>
    </row>
    <row r="38" spans="1:12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3"/>
    </row>
    <row r="39" spans="1:12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3"/>
    </row>
    <row r="40" spans="1:12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3"/>
    </row>
    <row r="41" spans="1:12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3"/>
    </row>
    <row r="42" spans="1:12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3"/>
    </row>
    <row r="43" spans="1:12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3"/>
    </row>
    <row r="44" spans="1:12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3"/>
    </row>
    <row r="45" spans="1:12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3"/>
    </row>
    <row r="46" spans="1:12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3"/>
    </row>
    <row r="47" spans="1:12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3"/>
    </row>
    <row r="48" spans="1:12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3"/>
    </row>
    <row r="49" spans="1:12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3"/>
    </row>
    <row r="50" spans="1:12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3"/>
    </row>
    <row r="51" spans="1:12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3"/>
    </row>
    <row r="52" spans="1:12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3"/>
    </row>
    <row r="53" spans="1:12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3"/>
    </row>
    <row r="54" spans="1:12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3"/>
    </row>
    <row r="55" spans="1:12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3"/>
    </row>
    <row r="56" spans="1:12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3"/>
    </row>
    <row r="57" spans="1:12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3"/>
    </row>
    <row r="58" spans="1:12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3"/>
    </row>
    <row r="59" spans="1:12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3"/>
    </row>
    <row r="60" spans="1:12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3"/>
    </row>
    <row r="61" spans="1:12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3"/>
    </row>
    <row r="62" spans="1:12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3"/>
    </row>
    <row r="63" spans="1:12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3"/>
    </row>
    <row r="64" spans="1:12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3"/>
    </row>
    <row r="65" spans="1:12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3"/>
    </row>
    <row r="66" spans="1:12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3"/>
    </row>
    <row r="67" spans="1:12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3"/>
    </row>
    <row r="68" spans="1:12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3"/>
    </row>
    <row r="69" spans="1:12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3"/>
    </row>
    <row r="70" spans="1:12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3"/>
    </row>
    <row r="71" spans="1:12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3"/>
    </row>
    <row r="72" spans="1:12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3"/>
    </row>
    <row r="73" spans="1:12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3"/>
    </row>
    <row r="74" spans="1:12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3"/>
    </row>
    <row r="75" spans="1:12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3"/>
    </row>
    <row r="76" spans="1:12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3"/>
    </row>
    <row r="77" spans="1:12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3"/>
    </row>
    <row r="78" spans="1:12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3"/>
    </row>
    <row r="79" spans="1:12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3"/>
    </row>
    <row r="80" spans="1:12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3"/>
    </row>
    <row r="81" spans="1:12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3"/>
    </row>
    <row r="82" spans="1:12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3"/>
    </row>
    <row r="83" spans="1:12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3"/>
    </row>
    <row r="84" spans="1:12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3"/>
    </row>
    <row r="85" spans="1:12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3"/>
    </row>
    <row r="86" spans="1:12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3"/>
    </row>
    <row r="87" spans="1:12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3"/>
    </row>
    <row r="88" spans="1:12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3"/>
    </row>
    <row r="89" spans="1:12" ht="17.25" customHeight="1" x14ac:dyDescent="0.25">
      <c r="A89" s="22" t="s">
        <v>0</v>
      </c>
      <c r="B89" s="36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</row>
    <row r="90" spans="1:12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2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2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2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2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2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2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5">
      <c r="C118" s="14"/>
      <c r="D118" s="14"/>
    </row>
    <row r="119" spans="1:11" ht="15" customHeight="1" x14ac:dyDescent="0.25">
      <c r="C119" s="14"/>
      <c r="D119" s="14"/>
    </row>
    <row r="120" spans="1:11" ht="15" customHeight="1" x14ac:dyDescent="0.25">
      <c r="C120" s="14"/>
      <c r="D120" s="14"/>
    </row>
    <row r="121" spans="1:11" ht="15" customHeight="1" x14ac:dyDescent="0.25">
      <c r="C121" s="14"/>
      <c r="D121" s="14"/>
    </row>
    <row r="122" spans="1:11" ht="15" customHeight="1" x14ac:dyDescent="0.25">
      <c r="C122" s="14"/>
      <c r="D122" s="14"/>
    </row>
    <row r="123" spans="1:11" ht="15" customHeight="1" x14ac:dyDescent="0.25">
      <c r="C123" s="14"/>
      <c r="D123" s="14"/>
    </row>
  </sheetData>
  <mergeCells count="14">
    <mergeCell ref="A8:D8"/>
    <mergeCell ref="A2:K2"/>
    <mergeCell ref="A3:K3"/>
    <mergeCell ref="A4:K4"/>
    <mergeCell ref="A5:K5"/>
    <mergeCell ref="A6:K6"/>
    <mergeCell ref="A9:A10"/>
    <mergeCell ref="B9:B10"/>
    <mergeCell ref="C9:D9"/>
    <mergeCell ref="O17:AB17"/>
    <mergeCell ref="E9:F9"/>
    <mergeCell ref="G9:H9"/>
    <mergeCell ref="J9:K9"/>
    <mergeCell ref="I9:I10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23"/>
  <sheetViews>
    <sheetView showGridLines="0" view="pageBreakPreview" zoomScaleNormal="100" zoomScaleSheetLayoutView="100" workbookViewId="0">
      <pane ySplit="10" topLeftCell="A77" activePane="bottomLeft" state="frozen"/>
      <selection activeCell="A9" sqref="A9"/>
      <selection pane="bottomLeft" activeCell="I50" sqref="I50"/>
    </sheetView>
  </sheetViews>
  <sheetFormatPr defaultColWidth="9.140625" defaultRowHeight="15" customHeight="1" x14ac:dyDescent="0.2"/>
  <cols>
    <col min="1" max="1" width="29.5703125" style="1" customWidth="1"/>
    <col min="2" max="2" width="9.7109375" style="25" customWidth="1"/>
    <col min="3" max="8" width="16.5703125" style="1" customWidth="1"/>
    <col min="9" max="9" width="15.42578125" style="1" bestFit="1" customWidth="1"/>
    <col min="10" max="10" width="16.5703125" style="1" customWidth="1"/>
    <col min="11" max="11" width="16.5703125" style="24" customWidth="1"/>
    <col min="12" max="12" width="9.140625" style="1"/>
    <col min="13" max="13" width="15.7109375" style="1" customWidth="1"/>
    <col min="14" max="14" width="19.140625" style="1" customWidth="1"/>
    <col min="15" max="16384" width="9.140625" style="1"/>
  </cols>
  <sheetData>
    <row r="1" spans="1:14" ht="15" customHeight="1" x14ac:dyDescent="0.25">
      <c r="K1" s="1"/>
    </row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7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7"/>
      <c r="M4" s="2"/>
      <c r="N4" s="12"/>
    </row>
    <row r="5" spans="1:14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7"/>
    </row>
    <row r="6" spans="1:14" ht="15" customHeight="1" x14ac:dyDescent="0.25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2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52" t="s">
        <v>91</v>
      </c>
      <c r="K9" s="53"/>
    </row>
    <row r="10" spans="1:14" s="17" customFormat="1" ht="15" customHeight="1" x14ac:dyDescent="0.25">
      <c r="A10" s="56"/>
      <c r="B10" s="56"/>
      <c r="C10" s="30" t="s">
        <v>84</v>
      </c>
      <c r="D10" s="35" t="s">
        <v>85</v>
      </c>
      <c r="E10" s="35" t="s">
        <v>84</v>
      </c>
      <c r="F10" s="35" t="s">
        <v>85</v>
      </c>
      <c r="G10" s="35" t="s">
        <v>84</v>
      </c>
      <c r="H10" s="35" t="s">
        <v>85</v>
      </c>
      <c r="I10" s="57"/>
      <c r="J10" s="35" t="s">
        <v>84</v>
      </c>
      <c r="K10" s="35" t="s">
        <v>85</v>
      </c>
    </row>
    <row r="11" spans="1:14" ht="15" customHeight="1" x14ac:dyDescent="0.25">
      <c r="A11" s="39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4" ht="15" customHeight="1" x14ac:dyDescent="0.25">
      <c r="A12" s="39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4" ht="15" customHeight="1" x14ac:dyDescent="0.25">
      <c r="A13" s="39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4" ht="15" customHeight="1" x14ac:dyDescent="0.25">
      <c r="A14" s="39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4" ht="15" customHeight="1" x14ac:dyDescent="0.25">
      <c r="A15" s="39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4" ht="15" customHeight="1" x14ac:dyDescent="0.25">
      <c r="A16" s="39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25" ht="15" customHeight="1" x14ac:dyDescent="0.25">
      <c r="A17" s="39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5" customHeight="1" x14ac:dyDescent="0.25">
      <c r="A18" s="39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25" ht="15" customHeight="1" x14ac:dyDescent="0.25">
      <c r="A19" s="39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25" ht="15" customHeight="1" x14ac:dyDescent="0.25">
      <c r="A20" s="39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25" ht="15" customHeight="1" x14ac:dyDescent="0.25">
      <c r="A21" s="39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25" ht="15" customHeight="1" x14ac:dyDescent="0.25">
      <c r="A22" s="39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25" ht="15" customHeight="1" x14ac:dyDescent="0.25">
      <c r="A23" s="39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25" ht="15" customHeight="1" x14ac:dyDescent="0.25">
      <c r="A24" s="39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25" ht="15" customHeight="1" x14ac:dyDescent="0.25">
      <c r="A25" s="39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25" ht="15" customHeight="1" x14ac:dyDescent="0.25">
      <c r="A26" s="39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25" ht="15" customHeight="1" x14ac:dyDescent="0.25">
      <c r="A27" s="39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25" ht="15" customHeight="1" x14ac:dyDescent="0.25">
      <c r="A28" s="39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25" ht="15" customHeight="1" x14ac:dyDescent="0.25">
      <c r="A29" s="39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R29" s="40"/>
    </row>
    <row r="30" spans="1:25" ht="15" customHeight="1" x14ac:dyDescent="0.25">
      <c r="A30" s="39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25" ht="15" customHeight="1" x14ac:dyDescent="0.25">
      <c r="A31" s="39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25" ht="15" customHeight="1" x14ac:dyDescent="0.25">
      <c r="A32" s="39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1:11" ht="15" customHeight="1" x14ac:dyDescent="0.25">
      <c r="A33" s="39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</row>
    <row r="34" spans="1:11" ht="15" customHeight="1" x14ac:dyDescent="0.25">
      <c r="A34" s="39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 ht="15" customHeight="1" x14ac:dyDescent="0.25">
      <c r="A35" s="39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ht="15" customHeight="1" x14ac:dyDescent="0.25">
      <c r="A36" s="39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1:11" ht="15" customHeight="1" x14ac:dyDescent="0.25">
      <c r="A37" s="39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</row>
    <row r="38" spans="1:11" ht="15" customHeight="1" x14ac:dyDescent="0.25">
      <c r="A38" s="39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</row>
    <row r="39" spans="1:11" ht="15" customHeight="1" x14ac:dyDescent="0.25">
      <c r="A39" s="39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</row>
    <row r="40" spans="1:11" ht="15" customHeight="1" x14ac:dyDescent="0.25">
      <c r="A40" s="39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</row>
    <row r="41" spans="1:11" ht="15" customHeight="1" x14ac:dyDescent="0.25">
      <c r="A41" s="39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5" customHeight="1" x14ac:dyDescent="0.25">
      <c r="A42" s="39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</row>
    <row r="43" spans="1:11" ht="15" customHeight="1" x14ac:dyDescent="0.25">
      <c r="A43" s="39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</row>
    <row r="44" spans="1:11" ht="15" customHeight="1" x14ac:dyDescent="0.25">
      <c r="A44" s="39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</row>
    <row r="45" spans="1:11" ht="15" customHeight="1" x14ac:dyDescent="0.25">
      <c r="A45" s="39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</row>
    <row r="46" spans="1:11" ht="15" customHeight="1" x14ac:dyDescent="0.25">
      <c r="A46" s="39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</row>
    <row r="47" spans="1:11" ht="15" customHeight="1" x14ac:dyDescent="0.25">
      <c r="A47" s="39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</row>
    <row r="48" spans="1:11" ht="15" customHeight="1" x14ac:dyDescent="0.25">
      <c r="A48" s="39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</row>
    <row r="49" spans="1:11" ht="15" customHeight="1" x14ac:dyDescent="0.25">
      <c r="A49" s="39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</row>
    <row r="50" spans="1:11" ht="15" customHeight="1" x14ac:dyDescent="0.25">
      <c r="A50" s="39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</row>
    <row r="51" spans="1:11" ht="15" customHeight="1" x14ac:dyDescent="0.25">
      <c r="A51" s="39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</row>
    <row r="52" spans="1:11" ht="15" customHeight="1" x14ac:dyDescent="0.25">
      <c r="A52" s="39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1" ht="15" customHeight="1" x14ac:dyDescent="0.25">
      <c r="A53" s="39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1" ht="15" customHeight="1" x14ac:dyDescent="0.25">
      <c r="A54" s="39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1" ht="15" customHeight="1" x14ac:dyDescent="0.25">
      <c r="A55" s="39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</row>
    <row r="56" spans="1:11" ht="15" customHeight="1" x14ac:dyDescent="0.25">
      <c r="A56" s="39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</row>
    <row r="57" spans="1:11" ht="15" customHeight="1" x14ac:dyDescent="0.25">
      <c r="A57" s="39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</row>
    <row r="58" spans="1:11" ht="15" customHeight="1" x14ac:dyDescent="0.25">
      <c r="A58" s="39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</row>
    <row r="59" spans="1:11" ht="15" customHeight="1" x14ac:dyDescent="0.25">
      <c r="A59" s="39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</row>
    <row r="60" spans="1:11" ht="15" customHeight="1" x14ac:dyDescent="0.25">
      <c r="A60" s="39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5" customHeight="1" x14ac:dyDescent="0.25">
      <c r="A61" s="39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5" customHeight="1" x14ac:dyDescent="0.25">
      <c r="A62" s="39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5" customHeight="1" x14ac:dyDescent="0.25">
      <c r="A63" s="39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5" customHeight="1" x14ac:dyDescent="0.25">
      <c r="A64" s="39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5" ht="15" customHeight="1" x14ac:dyDescent="0.25">
      <c r="A65" s="39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5" ht="15" customHeight="1" x14ac:dyDescent="0.25">
      <c r="A66" s="39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</row>
    <row r="67" spans="1:15" ht="15" customHeight="1" x14ac:dyDescent="0.25">
      <c r="A67" s="39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5" ht="15" customHeight="1" x14ac:dyDescent="0.25">
      <c r="A68" s="39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5" ht="15" customHeight="1" x14ac:dyDescent="0.25">
      <c r="A69" s="39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5" ht="15" customHeight="1" x14ac:dyDescent="0.25">
      <c r="A70" s="39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5" ht="15" customHeight="1" x14ac:dyDescent="0.25">
      <c r="A71" s="39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O71" s="41"/>
    </row>
    <row r="72" spans="1:15" ht="15" customHeight="1" x14ac:dyDescent="0.25">
      <c r="A72" s="39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</row>
    <row r="73" spans="1:15" ht="15" customHeight="1" x14ac:dyDescent="0.25">
      <c r="A73" s="39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</row>
    <row r="74" spans="1:15" ht="15" customHeight="1" x14ac:dyDescent="0.25">
      <c r="A74" s="39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</row>
    <row r="75" spans="1:15" ht="15" customHeight="1" x14ac:dyDescent="0.25">
      <c r="A75" s="39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5" ht="15" customHeight="1" x14ac:dyDescent="0.25">
      <c r="A76" s="39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</row>
    <row r="77" spans="1:15" ht="15" customHeight="1" x14ac:dyDescent="0.25">
      <c r="A77" s="39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</row>
    <row r="78" spans="1:15" ht="15" customHeight="1" x14ac:dyDescent="0.25">
      <c r="A78" s="39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</row>
    <row r="79" spans="1:15" ht="15" customHeight="1" x14ac:dyDescent="0.25">
      <c r="A79" s="39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5" ht="15" customHeight="1" x14ac:dyDescent="0.25">
      <c r="A80" s="39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</row>
    <row r="81" spans="1:25" ht="15" customHeight="1" x14ac:dyDescent="0.25">
      <c r="A81" s="39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</row>
    <row r="82" spans="1:25" ht="15" customHeight="1" x14ac:dyDescent="0.25">
      <c r="A82" s="39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</row>
    <row r="83" spans="1:25" ht="15" customHeight="1" x14ac:dyDescent="0.25">
      <c r="A83" s="39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</row>
    <row r="84" spans="1:25" ht="15" customHeight="1" x14ac:dyDescent="0.25">
      <c r="A84" s="39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</row>
    <row r="85" spans="1:25" ht="15" customHeight="1" x14ac:dyDescent="0.25">
      <c r="A85" s="39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</row>
    <row r="86" spans="1:25" ht="15" customHeight="1" x14ac:dyDescent="0.25">
      <c r="A86" s="39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</row>
    <row r="87" spans="1:25" ht="15" customHeight="1" x14ac:dyDescent="0.25">
      <c r="A87" s="39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O87" s="1">
        <v>363144906.25</v>
      </c>
      <c r="P87" s="1">
        <v>290515925.10000002</v>
      </c>
    </row>
    <row r="88" spans="1:25" ht="15" customHeight="1" x14ac:dyDescent="0.25">
      <c r="A88" s="42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</row>
    <row r="89" spans="1:25" ht="17.25" customHeight="1" x14ac:dyDescent="0.25">
      <c r="A89" s="22" t="s">
        <v>0</v>
      </c>
      <c r="B89" s="36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</row>
    <row r="90" spans="1:25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</row>
    <row r="91" spans="1:25" s="24" customFormat="1" ht="15" customHeight="1" x14ac:dyDescent="0.2">
      <c r="B91" s="2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s="24" customFormat="1" ht="15" customHeight="1" x14ac:dyDescent="0.2">
      <c r="B92" s="2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s="24" customFormat="1" ht="15" customHeight="1" x14ac:dyDescent="0.2">
      <c r="B93" s="2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24" customFormat="1" ht="15" customHeight="1" x14ac:dyDescent="0.2">
      <c r="B94" s="2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s="24" customFormat="1" ht="15" customHeight="1" x14ac:dyDescent="0.2">
      <c r="B95" s="2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s="24" customFormat="1" ht="15" customHeight="1" x14ac:dyDescent="0.2">
      <c r="B96" s="2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s="24" customFormat="1" ht="15" customHeight="1" x14ac:dyDescent="0.2">
      <c r="B97" s="2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24" customFormat="1" ht="15" customHeight="1" x14ac:dyDescent="0.2">
      <c r="B98" s="2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s="24" customFormat="1" ht="15" customHeight="1" x14ac:dyDescent="0.2">
      <c r="B99" s="2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s="24" customFormat="1" ht="15" customHeight="1" x14ac:dyDescent="0.2">
      <c r="B100" s="2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s="24" customFormat="1" ht="15" customHeight="1" x14ac:dyDescent="0.2">
      <c r="B101" s="2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s="24" customFormat="1" ht="15" customHeight="1" x14ac:dyDescent="0.2">
      <c r="B102" s="2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s="24" customFormat="1" ht="15" customHeight="1" x14ac:dyDescent="0.2">
      <c r="B103" s="2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C107" s="14"/>
      <c r="D107" s="14"/>
    </row>
    <row r="108" spans="1:25" ht="15" customHeight="1" x14ac:dyDescent="0.2">
      <c r="C108" s="14"/>
      <c r="D108" s="14"/>
    </row>
    <row r="109" spans="1:25" ht="15" customHeight="1" x14ac:dyDescent="0.2">
      <c r="C109" s="14"/>
      <c r="D109" s="14"/>
    </row>
    <row r="110" spans="1:25" ht="15" customHeight="1" x14ac:dyDescent="0.2">
      <c r="C110" s="14"/>
      <c r="D110" s="14"/>
    </row>
    <row r="111" spans="1:25" ht="15" customHeight="1" x14ac:dyDescent="0.2">
      <c r="C111" s="14"/>
      <c r="D111" s="14"/>
    </row>
    <row r="112" spans="1:25" ht="15" customHeight="1" x14ac:dyDescent="0.2">
      <c r="C112" s="14"/>
      <c r="D112" s="14"/>
    </row>
    <row r="113" spans="3:4" ht="15" customHeight="1" x14ac:dyDescent="0.2">
      <c r="C113" s="14"/>
      <c r="D113" s="14"/>
    </row>
    <row r="114" spans="3:4" ht="15" customHeight="1" x14ac:dyDescent="0.2">
      <c r="C114" s="14"/>
      <c r="D114" s="14"/>
    </row>
    <row r="115" spans="3:4" ht="15" customHeight="1" x14ac:dyDescent="0.2">
      <c r="C115" s="14"/>
      <c r="D115" s="14"/>
    </row>
    <row r="116" spans="3:4" ht="15" customHeight="1" x14ac:dyDescent="0.2">
      <c r="C116" s="14"/>
      <c r="D116" s="14"/>
    </row>
    <row r="117" spans="3:4" ht="15" customHeight="1" x14ac:dyDescent="0.2">
      <c r="C117" s="14"/>
      <c r="D117" s="14"/>
    </row>
    <row r="118" spans="3:4" ht="15" customHeight="1" x14ac:dyDescent="0.2">
      <c r="C118" s="14"/>
      <c r="D118" s="14"/>
    </row>
    <row r="119" spans="3:4" ht="15" customHeight="1" x14ac:dyDescent="0.2">
      <c r="C119" s="14"/>
      <c r="D119" s="14"/>
    </row>
    <row r="120" spans="3:4" ht="15" customHeight="1" x14ac:dyDescent="0.2">
      <c r="C120" s="14"/>
      <c r="D120" s="14"/>
    </row>
    <row r="121" spans="3:4" ht="15" customHeight="1" x14ac:dyDescent="0.2">
      <c r="C121" s="14"/>
      <c r="D121" s="14"/>
    </row>
    <row r="122" spans="3:4" ht="15" customHeight="1" x14ac:dyDescent="0.2">
      <c r="C122" s="14"/>
      <c r="D122" s="14"/>
    </row>
    <row r="123" spans="3:4" ht="15" customHeight="1" x14ac:dyDescent="0.2">
      <c r="C123" s="14"/>
      <c r="D123" s="14"/>
    </row>
  </sheetData>
  <mergeCells count="14">
    <mergeCell ref="A8:D8"/>
    <mergeCell ref="A2:K2"/>
    <mergeCell ref="A3:K3"/>
    <mergeCell ref="A4:K4"/>
    <mergeCell ref="A5:K5"/>
    <mergeCell ref="A6:K6"/>
    <mergeCell ref="I9:I10"/>
    <mergeCell ref="L17:Y17"/>
    <mergeCell ref="A9:A10"/>
    <mergeCell ref="B9:B10"/>
    <mergeCell ref="C9:D9"/>
    <mergeCell ref="E9:F9"/>
    <mergeCell ref="G9:H9"/>
    <mergeCell ref="J9:K9"/>
  </mergeCells>
  <printOptions horizontalCentered="1" verticalCentered="1"/>
  <pageMargins left="0" right="0" top="0" bottom="0" header="0" footer="0"/>
  <pageSetup paperSize="9" scale="50" fitToHeight="2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E1" sqref="E1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3" width="16.42578125" style="1" customWidth="1"/>
    <col min="4" max="4" width="17.5703125" style="1" customWidth="1"/>
    <col min="5" max="8" width="15" style="1" customWidth="1"/>
    <col min="9" max="9" width="14.42578125" style="1" customWidth="1"/>
    <col min="10" max="11" width="15.570312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2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2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2"/>
      <c r="M4" s="2"/>
      <c r="N4" s="12"/>
    </row>
    <row r="5" spans="1:14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2"/>
    </row>
    <row r="6" spans="1:14" ht="15" customHeight="1" x14ac:dyDescent="0.25">
      <c r="A6" s="51" t="s">
        <v>102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2"/>
    </row>
    <row r="7" spans="1:14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15" customHeight="1" x14ac:dyDescent="0.25">
      <c r="A8" s="54" t="s">
        <v>90</v>
      </c>
      <c r="B8" s="54"/>
      <c r="C8" s="54"/>
      <c r="D8" s="54"/>
      <c r="E8" s="32"/>
      <c r="F8" s="32"/>
      <c r="G8" s="32"/>
      <c r="H8" s="15"/>
      <c r="I8" s="15"/>
      <c r="J8" s="34"/>
      <c r="K8" s="29"/>
      <c r="L8" s="15"/>
    </row>
    <row r="9" spans="1:14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52" t="s">
        <v>91</v>
      </c>
      <c r="K9" s="53"/>
      <c r="L9" s="16"/>
    </row>
    <row r="10" spans="1:14" s="17" customFormat="1" ht="15" customHeight="1" x14ac:dyDescent="0.25">
      <c r="A10" s="56"/>
      <c r="B10" s="56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7"/>
      <c r="J10" s="35" t="s">
        <v>84</v>
      </c>
      <c r="K10" s="35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f>VLOOKUP($A11,'01'!$A$9:$AB$89,3,0)+VLOOKUP($A11,'02'!$A$9:$AB$89,3,0)+VLOOKUP($A11,'03'!$A$9:$AB$89,3,0)+VLOOKUP($A11,'04'!$A$9:$AB$89,3,0)+VLOOKUP($A11,'05'!$A$9:$AB$89,3,0)+VLOOKUP($A11,'06'!$A$9:$Z$89,3,0)+VLOOKUP($A11,'07'!$A$9:$AB$89,3,0)+VLOOKUP($A11,'08'!$A$9:$AB$89,3,0)+VLOOKUP($A11,'09'!$A$9:$AB$89,3,0)+VLOOKUP($A11,'10'!$A$9:$AB$89,3,0)+VLOOKUP($A11,'11'!$A$9:$Z$89,3,0)+VLOOKUP($A11,'12'!$A$9:$AA$89,3,0)</f>
        <v>8752994.8599999994</v>
      </c>
      <c r="D11" s="18">
        <f>+VLOOKUP($A11,'01'!$A$9:$AB$89,4,0)+VLOOKUP($A11,'02'!$A$9:$AB$89,4,0)+VLOOKUP($A11,'03'!$A$9:$AB$89,4,0)+VLOOKUP($A11,'04'!$A$9:$AB$89,4,0)+VLOOKUP($A11,'05'!$A$9:$AB$89,4,0)+VLOOKUP($A11,'06'!$A$9:$Z$89,4,0)+VLOOKUP($A11,'07'!$A$9:$AB$89,4,0)+VLOOKUP($A11,'08'!$A$9:$AB$89,4,0)+VLOOKUP($A11,'09'!$A$9:$AB$89,4,0)+VLOOKUP($A11,'10'!$A$9:$AB$89,4,0)+VLOOKUP($A11,'11'!$A$9:$Z$89,4,0)+VLOOKUP($A11,'12'!$A$9:$AA$89,4,0)</f>
        <v>7002395.879999999</v>
      </c>
      <c r="E11" s="18">
        <f>+VLOOKUP($A11,'01'!$A$9:$AB$89,5,0)+VLOOKUP($A11,'02'!$A$9:$AB$89,5,0)+VLOOKUP($A11,'03'!$A$9:$AB$89,5,0)+VLOOKUP($A11,'04'!$A$9:$AB$89,5,0)+VLOOKUP($A11,'05'!$A$9:$AB$89,5,0)+VLOOKUP($A11,'06'!$A$9:$Z$89,5,0)+VLOOKUP($A11,'07'!$A$9:$AB$89,5,0)+VLOOKUP($A11,'08'!$A$9:$AB$89,5,0)+VLOOKUP($A11,'09'!$A$9:$AB$89,5,0)+VLOOKUP($A11,'10'!$A$9:$AB$89,5,0)+VLOOKUP($A11,'11'!$A$9:$Z$89,5,0)+VLOOKUP($A11,'12'!$A$9:$AA$89,5,0)</f>
        <v>101185.06163529999</v>
      </c>
      <c r="F11" s="18">
        <f>+VLOOKUP($A11,'01'!$A$9:$AB$89,6,0)+VLOOKUP($A11,'02'!$A$9:$AB$89,6,0)+VLOOKUP($A11,'03'!$A$9:$AB$89,6,0)+VLOOKUP($A11,'04'!$A$9:$AB$89,6,0)+VLOOKUP($A11,'05'!$A$9:$AB$89,6,0)+VLOOKUP($A11,'06'!$A$9:$Z$89,6,0)+VLOOKUP($A11,'07'!$A$9:$AB$89,6,0)+VLOOKUP($A11,'08'!$A$9:$AB$89,6,0)+VLOOKUP($A11,'09'!$A$9:$AB$89,6,0)+VLOOKUP($A11,'10'!$A$9:$AB$89,6,0)+VLOOKUP($A11,'11'!$A$9:$Z$89,6,0)+VLOOKUP($A11,'12'!$A$9:$AA$89,6,0)</f>
        <v>77084.66</v>
      </c>
      <c r="G11" s="18">
        <f>+VLOOKUP($A11,'01'!$A$9:$AB$89,7,0)+VLOOKUP($A11,'02'!$A$9:$AB$89,7,0)+VLOOKUP($A11,'03'!$A$9:$AB$89,7,0)+VLOOKUP($A11,'04'!$A$9:$AB$89,7,0)+VLOOKUP($A11,'05'!$A$9:$AB$89,7,0)+VLOOKUP($A11,'06'!$A$9:$Z$89,7,0)+VLOOKUP($A11,'07'!$A$9:$AB$89,7,0)+VLOOKUP($A11,'08'!$A$9:$AB$89,7,0)+VLOOKUP($A11,'09'!$A$9:$AB$89,7,0)+VLOOKUP($A11,'10'!$A$9:$AB$89,7,0)+VLOOKUP($A11,'11'!$A$9:$Z$89,7,0)+VLOOKUP($A11,'12'!$A$9:$AA$89,7,0)</f>
        <v>468908.64000000007</v>
      </c>
      <c r="H11" s="4">
        <f>+VLOOKUP($A11,'01'!$A$9:$AB$89,8,0)+VLOOKUP($A11,'02'!$A$9:$AB$89,8,0)+VLOOKUP($A11,'03'!$A$9:$AB$89,8,0)+VLOOKUP($A11,'04'!$A$9:$AB$89,8,0)+VLOOKUP($A11,'05'!$A$9:$AB$89,8,0)+VLOOKUP($A11,'06'!$A$9:$Z$89,8,0)+VLOOKUP($A11,'07'!$A$9:$AB$89,8,0)+VLOOKUP($A11,'08'!$A$9:$AB$89,8,0)+VLOOKUP($A11,'09'!$A$9:$AB$89,8,0)+VLOOKUP($A11,'10'!$A$9:$AB$89,8,0)+VLOOKUP($A11,'11'!$A$9:$Z$89,8,0)+VLOOKUP($A11,'12'!$A$9:$AA$89,8,0)</f>
        <v>375127.14000000007</v>
      </c>
      <c r="I11" s="5">
        <f>+VLOOKUP($A11,'01'!$A$9:$AB$89,9,0)+VLOOKUP($A11,'02'!$A$9:$AB$89,9,0)+VLOOKUP($A11,'03'!$A$9:$AB$89,9,0)+VLOOKUP($A11,'04'!$A$9:$AB$89,9,0)+VLOOKUP($A11,'05'!$A$9:$AB$89,9,0)+VLOOKUP($A11,'06'!$A$9:$Z$89,9,0)+VLOOKUP($A11,'07'!$A$9:$AB$89,9,0)+VLOOKUP($A11,'08'!$A$9:$AB$89,9,0)+VLOOKUP($A11,'09'!$A$9:$AB$89,9,0)+VLOOKUP($A11,'10'!$A$9:$AB$89,9,0)+VLOOKUP($A11,'11'!$A$9:$Z$89,9,0)+VLOOKUP($A11,'12'!$A$9:$Z$89,9,0)</f>
        <v>11357.28</v>
      </c>
      <c r="J11" s="18">
        <f>+VLOOKUP($A11,'01'!$A$9:$AB$89,10,0)+VLOOKUP($A11,'02'!$A$9:$AB$89,10,0)+VLOOKUP($A11,'03'!$A$9:$AB$89,10,0)+VLOOKUP($A11,'04'!$A$9:$AB$89,10,0)+VLOOKUP($A11,'05'!$A$9:$AB$89,10,0)+VLOOKUP($A11,'06'!$A$9:$Z$89,10,0)+VLOOKUP($A11,'07'!$A$9:$AB$89,10,0)+VLOOKUP($A11,'08'!$A$9:$AB$89,10,0)+VLOOKUP($A11,'09'!$A$9:$AB$89,10,0)+VLOOKUP($A11,'10'!$A$9:$AB$89,10,0)+VLOOKUP($A11,'11'!$A$9:$Z$89,10,0)+VLOOKUP($A11,'12'!$A$9:$Z$89,10,0)</f>
        <v>21175.03</v>
      </c>
      <c r="K11" s="4">
        <f>+VLOOKUP($A11,'01'!$A$9:$AB$89,11,0)+VLOOKUP($A11,'02'!$A$9:$AB$89,11,0)+VLOOKUP($A11,'03'!$A$9:$AB$89,11,0)+VLOOKUP($A11,'04'!$A$9:$AB$89,11,0)+VLOOKUP($A11,'05'!$A$9:$AB$89,11,0)+VLOOKUP($A11,'06'!$A$9:$Z$89,11,0)+VLOOKUP($A11,'07'!$A$9:$AB$89,11,0)+VLOOKUP($A11,'08'!$A$9:$AB$89,11,0)+VLOOKUP($A11,'09'!$A$9:$AB$89,11,0)+VLOOKUP($A11,'10'!$A$9:$AB$89,11,0)+VLOOKUP($A11,'11'!$A$9:$Z$89,11,0)+VLOOKUP($A11,'12'!$A$9:$Z$89,11,0)</f>
        <v>16940.019999999997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f>VLOOKUP($A12,'01'!$A$9:$AB$89,3,0)+VLOOKUP($A12,'02'!$A$9:$AB$89,3,0)+VLOOKUP($A12,'03'!$A$9:$AB$89,3,0)+VLOOKUP($A12,'04'!$A$9:$AB$89,3,0)+VLOOKUP($A12,'05'!$A$9:$AB$89,3,0)+VLOOKUP($A12,'06'!$A$9:$Z$89,3,0)+VLOOKUP($A12,'07'!$A$9:$AB$89,3,0)+VLOOKUP($A12,'08'!$A$9:$AB$89,3,0)+VLOOKUP($A12,'09'!$A$9:$AB$89,3,0)+VLOOKUP($A12,'10'!$A$9:$AB$89,3,0)+VLOOKUP($A12,'11'!$A$9:$Z$89,3,0)+VLOOKUP($A12,'12'!$A$9:$AA$89,3,0)</f>
        <v>3371865.21</v>
      </c>
      <c r="D12" s="7">
        <f>+VLOOKUP($A12,'01'!$A$9:$AB$89,4,0)+VLOOKUP($A12,'02'!$A$9:$AB$89,4,0)+VLOOKUP($A12,'03'!$A$9:$AB$89,4,0)+VLOOKUP($A12,'04'!$A$9:$AB$89,4,0)+VLOOKUP($A12,'05'!$A$9:$AB$89,4,0)+VLOOKUP($A12,'06'!$A$9:$Z$89,4,0)+VLOOKUP($A12,'07'!$A$9:$AB$89,4,0)+VLOOKUP($A12,'08'!$A$9:$AB$89,4,0)+VLOOKUP($A12,'09'!$A$9:$AB$89,4,0)+VLOOKUP($A12,'10'!$A$9:$AB$89,4,0)+VLOOKUP($A12,'11'!$A$9:$Z$89,4,0)+VLOOKUP($A12,'12'!$A$9:$AA$89,4,0)</f>
        <v>2697492.17</v>
      </c>
      <c r="E12" s="20">
        <f>+VLOOKUP($A12,'01'!$A$9:$AB$89,5,0)+VLOOKUP($A12,'02'!$A$9:$AB$89,5,0)+VLOOKUP($A12,'03'!$A$9:$AB$89,5,0)+VLOOKUP($A12,'04'!$A$9:$AB$89,5,0)+VLOOKUP($A12,'05'!$A$9:$AB$89,5,0)+VLOOKUP($A12,'06'!$A$9:$Z$89,5,0)+VLOOKUP($A12,'07'!$A$9:$AB$89,5,0)+VLOOKUP($A12,'08'!$A$9:$AB$89,5,0)+VLOOKUP($A12,'09'!$A$9:$AB$89,5,0)+VLOOKUP($A12,'10'!$A$9:$AB$89,5,0)+VLOOKUP($A12,'11'!$A$9:$Z$89,5,0)+VLOOKUP($A12,'12'!$A$9:$AA$89,5,0)</f>
        <v>38426.390029699993</v>
      </c>
      <c r="F12" s="20">
        <f>+VLOOKUP($A12,'01'!$A$9:$AB$89,6,0)+VLOOKUP($A12,'02'!$A$9:$AB$89,6,0)+VLOOKUP($A12,'03'!$A$9:$AB$89,6,0)+VLOOKUP($A12,'04'!$A$9:$AB$89,6,0)+VLOOKUP($A12,'05'!$A$9:$AB$89,6,0)+VLOOKUP($A12,'06'!$A$9:$Z$89,6,0)+VLOOKUP($A12,'07'!$A$9:$AB$89,6,0)+VLOOKUP($A12,'08'!$A$9:$AB$89,6,0)+VLOOKUP($A12,'09'!$A$9:$AB$89,6,0)+VLOOKUP($A12,'10'!$A$9:$AB$89,6,0)+VLOOKUP($A12,'11'!$A$9:$Z$89,6,0)+VLOOKUP($A12,'12'!$A$9:$AA$89,6,0)</f>
        <v>29696.559999999998</v>
      </c>
      <c r="G12" s="20">
        <f>+VLOOKUP($A12,'01'!$A$9:$AB$89,7,0)+VLOOKUP($A12,'02'!$A$9:$AB$89,7,0)+VLOOKUP($A12,'03'!$A$9:$AB$89,7,0)+VLOOKUP($A12,'04'!$A$9:$AB$89,7,0)+VLOOKUP($A12,'05'!$A$9:$AB$89,7,0)+VLOOKUP($A12,'06'!$A$9:$Z$89,7,0)+VLOOKUP($A12,'07'!$A$9:$AB$89,7,0)+VLOOKUP($A12,'08'!$A$9:$AB$89,7,0)+VLOOKUP($A12,'09'!$A$9:$AB$89,7,0)+VLOOKUP($A12,'10'!$A$9:$AB$89,7,0)+VLOOKUP($A12,'11'!$A$9:$Z$89,7,0)+VLOOKUP($A12,'12'!$A$9:$AA$89,7,0)</f>
        <v>150553</v>
      </c>
      <c r="H12" s="7">
        <f>+VLOOKUP($A12,'01'!$A$9:$AB$89,8,0)+VLOOKUP($A12,'02'!$A$9:$AB$89,8,0)+VLOOKUP($A12,'03'!$A$9:$AB$89,8,0)+VLOOKUP($A12,'04'!$A$9:$AB$89,8,0)+VLOOKUP($A12,'05'!$A$9:$AB$89,8,0)+VLOOKUP($A12,'06'!$A$9:$Z$89,8,0)+VLOOKUP($A12,'07'!$A$9:$AB$89,8,0)+VLOOKUP($A12,'08'!$A$9:$AB$89,8,0)+VLOOKUP($A12,'09'!$A$9:$AB$89,8,0)+VLOOKUP($A12,'10'!$A$9:$AB$89,8,0)+VLOOKUP($A12,'11'!$A$9:$Z$89,8,0)+VLOOKUP($A12,'12'!$A$9:$AA$89,8,0)</f>
        <v>120442.67000000001</v>
      </c>
      <c r="I12" s="8">
        <f>+VLOOKUP($A12,'01'!$A$9:$AB$89,9,0)+VLOOKUP($A12,'02'!$A$9:$AB$89,9,0)+VLOOKUP($A12,'03'!$A$9:$AB$89,9,0)+VLOOKUP($A12,'04'!$A$9:$AB$89,9,0)+VLOOKUP($A12,'05'!$A$9:$AB$89,9,0)+VLOOKUP($A12,'06'!$A$9:$Z$89,9,0)+VLOOKUP($A12,'07'!$A$9:$AB$89,9,0)+VLOOKUP($A12,'08'!$A$9:$AB$89,9,0)+VLOOKUP($A12,'09'!$A$9:$AB$89,9,0)+VLOOKUP($A12,'10'!$A$9:$AB$89,9,0)+VLOOKUP($A12,'11'!$A$9:$Z$89,9,0)+VLOOKUP($A12,'12'!$A$9:$Z$89,9,0)</f>
        <v>5066.62</v>
      </c>
      <c r="J12" s="20">
        <f>+VLOOKUP($A12,'01'!$A$9:$AB$89,10,0)+VLOOKUP($A12,'02'!$A$9:$AB$89,10,0)+VLOOKUP($A12,'03'!$A$9:$AB$89,10,0)+VLOOKUP($A12,'04'!$A$9:$AB$89,10,0)+VLOOKUP($A12,'05'!$A$9:$AB$89,10,0)+VLOOKUP($A12,'06'!$A$9:$Z$89,10,0)+VLOOKUP($A12,'07'!$A$9:$AB$89,10,0)+VLOOKUP($A12,'08'!$A$9:$AB$89,10,0)+VLOOKUP($A12,'09'!$A$9:$AB$89,10,0)+VLOOKUP($A12,'10'!$A$9:$AB$89,10,0)+VLOOKUP($A12,'11'!$A$9:$Z$89,10,0)+VLOOKUP($A12,'12'!$A$9:$Z$89,10,0)</f>
        <v>8041.5</v>
      </c>
      <c r="K12" s="7">
        <f>+VLOOKUP($A12,'01'!$A$9:$AB$89,11,0)+VLOOKUP($A12,'02'!$A$9:$AB$89,11,0)+VLOOKUP($A12,'03'!$A$9:$AB$89,11,0)+VLOOKUP($A12,'04'!$A$9:$AB$89,11,0)+VLOOKUP($A12,'05'!$A$9:$AB$89,11,0)+VLOOKUP($A12,'06'!$A$9:$Z$89,11,0)+VLOOKUP($A12,'07'!$A$9:$AB$89,11,0)+VLOOKUP($A12,'08'!$A$9:$AB$89,11,0)+VLOOKUP($A12,'09'!$A$9:$AB$89,11,0)+VLOOKUP($A12,'10'!$A$9:$AB$89,11,0)+VLOOKUP($A12,'11'!$A$9:$Z$89,11,0)+VLOOKUP($A12,'12'!$A$9:$Z$89,11,0)</f>
        <v>6433.2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f>VLOOKUP($A13,'01'!$A$9:$AB$89,3,0)+VLOOKUP($A13,'02'!$A$9:$AB$89,3,0)+VLOOKUP($A13,'03'!$A$9:$AB$89,3,0)+VLOOKUP($A13,'04'!$A$9:$AB$89,3,0)+VLOOKUP($A13,'05'!$A$9:$AB$89,3,0)+VLOOKUP($A13,'06'!$A$9:$Z$89,3,0)+VLOOKUP($A13,'07'!$A$9:$AB$89,3,0)+VLOOKUP($A13,'08'!$A$9:$AB$89,3,0)+VLOOKUP($A13,'09'!$A$9:$AB$89,3,0)+VLOOKUP($A13,'10'!$A$9:$AB$89,3,0)+VLOOKUP($A13,'11'!$A$9:$Z$89,3,0)+VLOOKUP($A13,'12'!$A$9:$AA$89,3,0)</f>
        <v>5497133.5999999996</v>
      </c>
      <c r="D13" s="20">
        <f>+VLOOKUP($A13,'01'!$A$9:$AB$89,4,0)+VLOOKUP($A13,'02'!$A$9:$AB$89,4,0)+VLOOKUP($A13,'03'!$A$9:$AB$89,4,0)+VLOOKUP($A13,'04'!$A$9:$AB$89,4,0)+VLOOKUP($A13,'05'!$A$9:$AB$89,4,0)+VLOOKUP($A13,'06'!$A$9:$Z$89,4,0)+VLOOKUP($A13,'07'!$A$9:$AB$89,4,0)+VLOOKUP($A13,'08'!$A$9:$AB$89,4,0)+VLOOKUP($A13,'09'!$A$9:$AB$89,4,0)+VLOOKUP($A13,'10'!$A$9:$AB$89,4,0)+VLOOKUP($A13,'11'!$A$9:$Z$89,4,0)+VLOOKUP($A13,'12'!$A$9:$AA$89,4,0)</f>
        <v>4397706.87</v>
      </c>
      <c r="E13" s="20">
        <f>+VLOOKUP($A13,'01'!$A$9:$AB$89,5,0)+VLOOKUP($A13,'02'!$A$9:$AB$89,5,0)+VLOOKUP($A13,'03'!$A$9:$AB$89,5,0)+VLOOKUP($A13,'04'!$A$9:$AB$89,5,0)+VLOOKUP($A13,'05'!$A$9:$AB$89,5,0)+VLOOKUP($A13,'06'!$A$9:$Z$89,5,0)+VLOOKUP($A13,'07'!$A$9:$AB$89,5,0)+VLOOKUP($A13,'08'!$A$9:$AB$89,5,0)+VLOOKUP($A13,'09'!$A$9:$AB$89,5,0)+VLOOKUP($A13,'10'!$A$9:$AB$89,5,0)+VLOOKUP($A13,'11'!$A$9:$Z$89,5,0)+VLOOKUP($A13,'12'!$A$9:$AA$89,5,0)</f>
        <v>53717.168069200001</v>
      </c>
      <c r="F13" s="20">
        <f>+VLOOKUP($A13,'01'!$A$9:$AB$89,6,0)+VLOOKUP($A13,'02'!$A$9:$AB$89,6,0)+VLOOKUP($A13,'03'!$A$9:$AB$89,6,0)+VLOOKUP($A13,'04'!$A$9:$AB$89,6,0)+VLOOKUP($A13,'05'!$A$9:$AB$89,6,0)+VLOOKUP($A13,'06'!$A$9:$Z$89,6,0)+VLOOKUP($A13,'07'!$A$9:$AB$89,6,0)+VLOOKUP($A13,'08'!$A$9:$AB$89,6,0)+VLOOKUP($A13,'09'!$A$9:$AB$89,6,0)+VLOOKUP($A13,'10'!$A$9:$AB$89,6,0)+VLOOKUP($A13,'11'!$A$9:$Z$89,6,0)+VLOOKUP($A13,'12'!$A$9:$AA$89,6,0)</f>
        <v>48441.17</v>
      </c>
      <c r="G13" s="20">
        <f>+VLOOKUP($A13,'01'!$A$9:$AB$89,7,0)+VLOOKUP($A13,'02'!$A$9:$AB$89,7,0)+VLOOKUP($A13,'03'!$A$9:$AB$89,7,0)+VLOOKUP($A13,'04'!$A$9:$AB$89,7,0)+VLOOKUP($A13,'05'!$A$9:$AB$89,7,0)+VLOOKUP($A13,'06'!$A$9:$Z$89,7,0)+VLOOKUP($A13,'07'!$A$9:$AB$89,7,0)+VLOOKUP($A13,'08'!$A$9:$AB$89,7,0)+VLOOKUP($A13,'09'!$A$9:$AB$89,7,0)+VLOOKUP($A13,'10'!$A$9:$AB$89,7,0)+VLOOKUP($A13,'11'!$A$9:$Z$89,7,0)+VLOOKUP($A13,'12'!$A$9:$AA$89,7,0)</f>
        <v>162749.69999999998</v>
      </c>
      <c r="H13" s="7">
        <f>+VLOOKUP($A13,'01'!$A$9:$AB$89,8,0)+VLOOKUP($A13,'02'!$A$9:$AB$89,8,0)+VLOOKUP($A13,'03'!$A$9:$AB$89,8,0)+VLOOKUP($A13,'04'!$A$9:$AB$89,8,0)+VLOOKUP($A13,'05'!$A$9:$AB$89,8,0)+VLOOKUP($A13,'06'!$A$9:$Z$89,8,0)+VLOOKUP($A13,'07'!$A$9:$AB$89,8,0)+VLOOKUP($A13,'08'!$A$9:$AB$89,8,0)+VLOOKUP($A13,'09'!$A$9:$AB$89,8,0)+VLOOKUP($A13,'10'!$A$9:$AB$89,8,0)+VLOOKUP($A13,'11'!$A$9:$Z$89,8,0)+VLOOKUP($A13,'12'!$A$9:$AA$89,8,0)</f>
        <v>130199.98999999999</v>
      </c>
      <c r="I13" s="8">
        <f>+VLOOKUP($A13,'01'!$A$9:$AB$89,9,0)+VLOOKUP($A13,'02'!$A$9:$AB$89,9,0)+VLOOKUP($A13,'03'!$A$9:$AB$89,9,0)+VLOOKUP($A13,'04'!$A$9:$AB$89,9,0)+VLOOKUP($A13,'05'!$A$9:$AB$89,9,0)+VLOOKUP($A13,'06'!$A$9:$Z$89,9,0)+VLOOKUP($A13,'07'!$A$9:$AB$89,9,0)+VLOOKUP($A13,'08'!$A$9:$AB$89,9,0)+VLOOKUP($A13,'09'!$A$9:$AB$89,9,0)+VLOOKUP($A13,'10'!$A$9:$AB$89,9,0)+VLOOKUP($A13,'11'!$A$9:$Z$89,9,0)+VLOOKUP($A13,'12'!$A$9:$Z$89,9,0)</f>
        <v>4013.27</v>
      </c>
      <c r="J13" s="20">
        <f>+VLOOKUP($A13,'01'!$A$9:$AB$89,10,0)+VLOOKUP($A13,'02'!$A$9:$AB$89,10,0)+VLOOKUP($A13,'03'!$A$9:$AB$89,10,0)+VLOOKUP($A13,'04'!$A$9:$AB$89,10,0)+VLOOKUP($A13,'05'!$A$9:$AB$89,10,0)+VLOOKUP($A13,'06'!$A$9:$Z$89,10,0)+VLOOKUP($A13,'07'!$A$9:$AB$89,10,0)+VLOOKUP($A13,'08'!$A$9:$AB$89,10,0)+VLOOKUP($A13,'09'!$A$9:$AB$89,10,0)+VLOOKUP($A13,'10'!$A$9:$AB$89,10,0)+VLOOKUP($A13,'11'!$A$9:$Z$89,10,0)+VLOOKUP($A13,'12'!$A$9:$Z$89,10,0)</f>
        <v>11241.41</v>
      </c>
      <c r="K13" s="7">
        <f>+VLOOKUP($A13,'01'!$A$9:$AB$89,11,0)+VLOOKUP($A13,'02'!$A$9:$AB$89,11,0)+VLOOKUP($A13,'03'!$A$9:$AB$89,11,0)+VLOOKUP($A13,'04'!$A$9:$AB$89,11,0)+VLOOKUP($A13,'05'!$A$9:$AB$89,11,0)+VLOOKUP($A13,'06'!$A$9:$Z$89,11,0)+VLOOKUP($A13,'07'!$A$9:$AB$89,11,0)+VLOOKUP($A13,'08'!$A$9:$AB$89,11,0)+VLOOKUP($A13,'09'!$A$9:$AB$89,11,0)+VLOOKUP($A13,'10'!$A$9:$AB$89,11,0)+VLOOKUP($A13,'11'!$A$9:$Z$89,11,0)+VLOOKUP($A13,'12'!$A$9:$Z$89,11,0)</f>
        <v>8993.1299999999992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f>VLOOKUP($A14,'01'!$A$9:$AB$89,3,0)+VLOOKUP($A14,'02'!$A$9:$AB$89,3,0)+VLOOKUP($A14,'03'!$A$9:$AB$89,3,0)+VLOOKUP($A14,'04'!$A$9:$AB$89,3,0)+VLOOKUP($A14,'05'!$A$9:$AB$89,3,0)+VLOOKUP($A14,'06'!$A$9:$Z$89,3,0)+VLOOKUP($A14,'07'!$A$9:$AB$89,3,0)+VLOOKUP($A14,'08'!$A$9:$AB$89,3,0)+VLOOKUP($A14,'09'!$A$9:$AB$89,3,0)+VLOOKUP($A14,'10'!$A$9:$AB$89,3,0)+VLOOKUP($A14,'11'!$A$9:$Z$89,3,0)+VLOOKUP($A14,'12'!$A$9:$AA$89,3,0)</f>
        <v>5596699.1399999987</v>
      </c>
      <c r="D14" s="20">
        <f>+VLOOKUP($A14,'01'!$A$9:$AB$89,4,0)+VLOOKUP($A14,'02'!$A$9:$AB$89,4,0)+VLOOKUP($A14,'03'!$A$9:$AB$89,4,0)+VLOOKUP($A14,'04'!$A$9:$AB$89,4,0)+VLOOKUP($A14,'05'!$A$9:$AB$89,4,0)+VLOOKUP($A14,'06'!$A$9:$Z$89,4,0)+VLOOKUP($A14,'07'!$A$9:$AB$89,4,0)+VLOOKUP($A14,'08'!$A$9:$AB$89,4,0)+VLOOKUP($A14,'09'!$A$9:$AB$89,4,0)+VLOOKUP($A14,'10'!$A$9:$AB$89,4,0)+VLOOKUP($A14,'11'!$A$9:$Z$89,4,0)+VLOOKUP($A14,'12'!$A$9:$AA$89,4,0)</f>
        <v>4477359.3099999987</v>
      </c>
      <c r="E14" s="20">
        <f>+VLOOKUP($A14,'01'!$A$9:$AB$89,5,0)+VLOOKUP($A14,'02'!$A$9:$AB$89,5,0)+VLOOKUP($A14,'03'!$A$9:$AB$89,5,0)+VLOOKUP($A14,'04'!$A$9:$AB$89,5,0)+VLOOKUP($A14,'05'!$A$9:$AB$89,5,0)+VLOOKUP($A14,'06'!$A$9:$Z$89,5,0)+VLOOKUP($A14,'07'!$A$9:$AB$89,5,0)+VLOOKUP($A14,'08'!$A$9:$AB$89,5,0)+VLOOKUP($A14,'09'!$A$9:$AB$89,5,0)+VLOOKUP($A14,'10'!$A$9:$AB$89,5,0)+VLOOKUP($A14,'11'!$A$9:$Z$89,5,0)+VLOOKUP($A14,'12'!$A$9:$AA$89,5,0)</f>
        <v>66215.717075399996</v>
      </c>
      <c r="F14" s="20">
        <f>+VLOOKUP($A14,'01'!$A$9:$AB$89,6,0)+VLOOKUP($A14,'02'!$A$9:$AB$89,6,0)+VLOOKUP($A14,'03'!$A$9:$AB$89,6,0)+VLOOKUP($A14,'04'!$A$9:$AB$89,6,0)+VLOOKUP($A14,'05'!$A$9:$AB$89,6,0)+VLOOKUP($A14,'06'!$A$9:$Z$89,6,0)+VLOOKUP($A14,'07'!$A$9:$AB$89,6,0)+VLOOKUP($A14,'08'!$A$9:$AB$89,6,0)+VLOOKUP($A14,'09'!$A$9:$AB$89,6,0)+VLOOKUP($A14,'10'!$A$9:$AB$89,6,0)+VLOOKUP($A14,'11'!$A$9:$Z$89,6,0)+VLOOKUP($A14,'12'!$A$9:$AA$89,6,0)</f>
        <v>49283.64</v>
      </c>
      <c r="G14" s="20">
        <f>+VLOOKUP($A14,'01'!$A$9:$AB$89,7,0)+VLOOKUP($A14,'02'!$A$9:$AB$89,7,0)+VLOOKUP($A14,'03'!$A$9:$AB$89,7,0)+VLOOKUP($A14,'04'!$A$9:$AB$89,7,0)+VLOOKUP($A14,'05'!$A$9:$AB$89,7,0)+VLOOKUP($A14,'06'!$A$9:$Z$89,7,0)+VLOOKUP($A14,'07'!$A$9:$AB$89,7,0)+VLOOKUP($A14,'08'!$A$9:$AB$89,7,0)+VLOOKUP($A14,'09'!$A$9:$AB$89,7,0)+VLOOKUP($A14,'10'!$A$9:$AB$89,7,0)+VLOOKUP($A14,'11'!$A$9:$Z$89,7,0)+VLOOKUP($A14,'12'!$A$9:$AA$89,7,0)</f>
        <v>405849.52</v>
      </c>
      <c r="H14" s="7">
        <f>+VLOOKUP($A14,'01'!$A$9:$AB$89,8,0)+VLOOKUP($A14,'02'!$A$9:$AB$89,8,0)+VLOOKUP($A14,'03'!$A$9:$AB$89,8,0)+VLOOKUP($A14,'04'!$A$9:$AB$89,8,0)+VLOOKUP($A14,'05'!$A$9:$AB$89,8,0)+VLOOKUP($A14,'06'!$A$9:$Z$89,8,0)+VLOOKUP($A14,'07'!$A$9:$AB$89,8,0)+VLOOKUP($A14,'08'!$A$9:$AB$89,8,0)+VLOOKUP($A14,'09'!$A$9:$AB$89,8,0)+VLOOKUP($A14,'10'!$A$9:$AB$89,8,0)+VLOOKUP($A14,'11'!$A$9:$Z$89,8,0)+VLOOKUP($A14,'12'!$A$9:$AA$89,8,0)</f>
        <v>324679.88</v>
      </c>
      <c r="I14" s="8">
        <f>+VLOOKUP($A14,'01'!$A$9:$AB$89,9,0)+VLOOKUP($A14,'02'!$A$9:$AB$89,9,0)+VLOOKUP($A14,'03'!$A$9:$AB$89,9,0)+VLOOKUP($A14,'04'!$A$9:$AB$89,9,0)+VLOOKUP($A14,'05'!$A$9:$AB$89,9,0)+VLOOKUP($A14,'06'!$A$9:$Z$89,9,0)+VLOOKUP($A14,'07'!$A$9:$AB$89,9,0)+VLOOKUP($A14,'08'!$A$9:$AB$89,9,0)+VLOOKUP($A14,'09'!$A$9:$AB$89,9,0)+VLOOKUP($A14,'10'!$A$9:$AB$89,9,0)+VLOOKUP($A14,'11'!$A$9:$Z$89,9,0)+VLOOKUP($A14,'12'!$A$9:$Z$89,9,0)</f>
        <v>11293.17</v>
      </c>
      <c r="J14" s="20">
        <f>+VLOOKUP($A14,'01'!$A$9:$AB$89,10,0)+VLOOKUP($A14,'02'!$A$9:$AB$89,10,0)+VLOOKUP($A14,'03'!$A$9:$AB$89,10,0)+VLOOKUP($A14,'04'!$A$9:$AB$89,10,0)+VLOOKUP($A14,'05'!$A$9:$AB$89,10,0)+VLOOKUP($A14,'06'!$A$9:$Z$89,10,0)+VLOOKUP($A14,'07'!$A$9:$AB$89,10,0)+VLOOKUP($A14,'08'!$A$9:$AB$89,10,0)+VLOOKUP($A14,'09'!$A$9:$AB$89,10,0)+VLOOKUP($A14,'10'!$A$9:$AB$89,10,0)+VLOOKUP($A14,'11'!$A$9:$Z$89,10,0)+VLOOKUP($A14,'12'!$A$9:$Z$89,10,0)</f>
        <v>13856.99</v>
      </c>
      <c r="K14" s="7">
        <f>+VLOOKUP($A14,'01'!$A$9:$AB$89,11,0)+VLOOKUP($A14,'02'!$A$9:$AB$89,11,0)+VLOOKUP($A14,'03'!$A$9:$AB$89,11,0)+VLOOKUP($A14,'04'!$A$9:$AB$89,11,0)+VLOOKUP($A14,'05'!$A$9:$AB$89,11,0)+VLOOKUP($A14,'06'!$A$9:$Z$89,11,0)+VLOOKUP($A14,'07'!$A$9:$AB$89,11,0)+VLOOKUP($A14,'08'!$A$9:$AB$89,11,0)+VLOOKUP($A14,'09'!$A$9:$AB$89,11,0)+VLOOKUP($A14,'10'!$A$9:$AB$89,11,0)+VLOOKUP($A14,'11'!$A$9:$Z$89,11,0)+VLOOKUP($A14,'12'!$A$9:$Z$89,11,0)</f>
        <v>11085.59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f>VLOOKUP($A15,'01'!$A$9:$AB$89,3,0)+VLOOKUP($A15,'02'!$A$9:$AB$89,3,0)+VLOOKUP($A15,'03'!$A$9:$AB$89,3,0)+VLOOKUP($A15,'04'!$A$9:$AB$89,3,0)+VLOOKUP($A15,'05'!$A$9:$AB$89,3,0)+VLOOKUP($A15,'06'!$A$9:$Z$89,3,0)+VLOOKUP($A15,'07'!$A$9:$AB$89,3,0)+VLOOKUP($A15,'08'!$A$9:$AB$89,3,0)+VLOOKUP($A15,'09'!$A$9:$AB$89,3,0)+VLOOKUP($A15,'10'!$A$9:$AB$89,3,0)+VLOOKUP($A15,'11'!$A$9:$Z$89,3,0)+VLOOKUP($A15,'12'!$A$9:$AA$89,3,0)</f>
        <v>5476183.8700000001</v>
      </c>
      <c r="D15" s="20">
        <f>+VLOOKUP($A15,'01'!$A$9:$AB$89,4,0)+VLOOKUP($A15,'02'!$A$9:$AB$89,4,0)+VLOOKUP($A15,'03'!$A$9:$AB$89,4,0)+VLOOKUP($A15,'04'!$A$9:$AB$89,4,0)+VLOOKUP($A15,'05'!$A$9:$AB$89,4,0)+VLOOKUP($A15,'06'!$A$9:$Z$89,4,0)+VLOOKUP($A15,'07'!$A$9:$AB$89,4,0)+VLOOKUP($A15,'08'!$A$9:$AB$89,4,0)+VLOOKUP($A15,'09'!$A$9:$AB$89,4,0)+VLOOKUP($A15,'10'!$A$9:$AB$89,4,0)+VLOOKUP($A15,'11'!$A$9:$Z$89,4,0)+VLOOKUP($A15,'12'!$A$9:$AA$89,4,0)</f>
        <v>4380947.0500000007</v>
      </c>
      <c r="E15" s="20">
        <f>+VLOOKUP($A15,'01'!$A$9:$AB$89,5,0)+VLOOKUP($A15,'02'!$A$9:$AB$89,5,0)+VLOOKUP($A15,'03'!$A$9:$AB$89,5,0)+VLOOKUP($A15,'04'!$A$9:$AB$89,5,0)+VLOOKUP($A15,'05'!$A$9:$AB$89,5,0)+VLOOKUP($A15,'06'!$A$9:$Z$89,5,0)+VLOOKUP($A15,'07'!$A$9:$AB$89,5,0)+VLOOKUP($A15,'08'!$A$9:$AB$89,5,0)+VLOOKUP($A15,'09'!$A$9:$AB$89,5,0)+VLOOKUP($A15,'10'!$A$9:$AB$89,5,0)+VLOOKUP($A15,'11'!$A$9:$Z$89,5,0)+VLOOKUP($A15,'12'!$A$9:$AA$89,5,0)</f>
        <v>62093.855169100003</v>
      </c>
      <c r="F15" s="20">
        <f>+VLOOKUP($A15,'01'!$A$9:$AB$89,6,0)+VLOOKUP($A15,'02'!$A$9:$AB$89,6,0)+VLOOKUP($A15,'03'!$A$9:$AB$89,6,0)+VLOOKUP($A15,'04'!$A$9:$AB$89,6,0)+VLOOKUP($A15,'05'!$A$9:$AB$89,6,0)+VLOOKUP($A15,'06'!$A$9:$Z$89,6,0)+VLOOKUP($A15,'07'!$A$9:$AB$89,6,0)+VLOOKUP($A15,'08'!$A$9:$AB$89,6,0)+VLOOKUP($A15,'09'!$A$9:$AB$89,6,0)+VLOOKUP($A15,'10'!$A$9:$AB$89,6,0)+VLOOKUP($A15,'11'!$A$9:$Z$89,6,0)+VLOOKUP($A15,'12'!$A$9:$AA$89,6,0)</f>
        <v>48230.59</v>
      </c>
      <c r="G15" s="20">
        <f>+VLOOKUP($A15,'01'!$A$9:$AB$89,7,0)+VLOOKUP($A15,'02'!$A$9:$AB$89,7,0)+VLOOKUP($A15,'03'!$A$9:$AB$89,7,0)+VLOOKUP($A15,'04'!$A$9:$AB$89,7,0)+VLOOKUP($A15,'05'!$A$9:$AB$89,7,0)+VLOOKUP($A15,'06'!$A$9:$Z$89,7,0)+VLOOKUP($A15,'07'!$A$9:$AB$89,7,0)+VLOOKUP($A15,'08'!$A$9:$AB$89,7,0)+VLOOKUP($A15,'09'!$A$9:$AB$89,7,0)+VLOOKUP($A15,'10'!$A$9:$AB$89,7,0)+VLOOKUP($A15,'11'!$A$9:$Z$89,7,0)+VLOOKUP($A15,'12'!$A$9:$AA$89,7,0)</f>
        <v>440428.31</v>
      </c>
      <c r="H15" s="7">
        <f>+VLOOKUP($A15,'01'!$A$9:$AB$89,8,0)+VLOOKUP($A15,'02'!$A$9:$AB$89,8,0)+VLOOKUP($A15,'03'!$A$9:$AB$89,8,0)+VLOOKUP($A15,'04'!$A$9:$AB$89,8,0)+VLOOKUP($A15,'05'!$A$9:$AB$89,8,0)+VLOOKUP($A15,'06'!$A$9:$Z$89,8,0)+VLOOKUP($A15,'07'!$A$9:$AB$89,8,0)+VLOOKUP($A15,'08'!$A$9:$AB$89,8,0)+VLOOKUP($A15,'09'!$A$9:$AB$89,8,0)+VLOOKUP($A15,'10'!$A$9:$AB$89,8,0)+VLOOKUP($A15,'11'!$A$9:$Z$89,8,0)+VLOOKUP($A15,'12'!$A$9:$AA$89,8,0)</f>
        <v>352342.92</v>
      </c>
      <c r="I15" s="8">
        <f>+VLOOKUP($A15,'01'!$A$9:$AB$89,9,0)+VLOOKUP($A15,'02'!$A$9:$AB$89,9,0)+VLOOKUP($A15,'03'!$A$9:$AB$89,9,0)+VLOOKUP($A15,'04'!$A$9:$AB$89,9,0)+VLOOKUP($A15,'05'!$A$9:$AB$89,9,0)+VLOOKUP($A15,'06'!$A$9:$Z$89,9,0)+VLOOKUP($A15,'07'!$A$9:$AB$89,9,0)+VLOOKUP($A15,'08'!$A$9:$AB$89,9,0)+VLOOKUP($A15,'09'!$A$9:$AB$89,9,0)+VLOOKUP($A15,'10'!$A$9:$AB$89,9,0)+VLOOKUP($A15,'11'!$A$9:$Z$89,9,0)+VLOOKUP($A15,'12'!$A$9:$Z$89,9,0)</f>
        <v>6497.27</v>
      </c>
      <c r="J15" s="20">
        <f>+VLOOKUP($A15,'01'!$A$9:$AB$89,10,0)+VLOOKUP($A15,'02'!$A$9:$AB$89,10,0)+VLOOKUP($A15,'03'!$A$9:$AB$89,10,0)+VLOOKUP($A15,'04'!$A$9:$AB$89,10,0)+VLOOKUP($A15,'05'!$A$9:$AB$89,10,0)+VLOOKUP($A15,'06'!$A$9:$Z$89,10,0)+VLOOKUP($A15,'07'!$A$9:$AB$89,10,0)+VLOOKUP($A15,'08'!$A$9:$AB$89,10,0)+VLOOKUP($A15,'09'!$A$9:$AB$89,10,0)+VLOOKUP($A15,'10'!$A$9:$AB$89,10,0)+VLOOKUP($A15,'11'!$A$9:$Z$89,10,0)+VLOOKUP($A15,'12'!$A$9:$Z$89,10,0)</f>
        <v>12994.4</v>
      </c>
      <c r="K15" s="7">
        <f>+VLOOKUP($A15,'01'!$A$9:$AB$89,11,0)+VLOOKUP($A15,'02'!$A$9:$AB$89,11,0)+VLOOKUP($A15,'03'!$A$9:$AB$89,11,0)+VLOOKUP($A15,'04'!$A$9:$AB$89,11,0)+VLOOKUP($A15,'05'!$A$9:$AB$89,11,0)+VLOOKUP($A15,'06'!$A$9:$Z$89,11,0)+VLOOKUP($A15,'07'!$A$9:$AB$89,11,0)+VLOOKUP($A15,'08'!$A$9:$AB$89,11,0)+VLOOKUP($A15,'09'!$A$9:$AB$89,11,0)+VLOOKUP($A15,'10'!$A$9:$AB$89,11,0)+VLOOKUP($A15,'11'!$A$9:$Z$89,11,0)+VLOOKUP($A15,'12'!$A$9:$Z$89,11,0)</f>
        <v>10395.52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f>VLOOKUP($A16,'01'!$A$9:$AB$89,3,0)+VLOOKUP($A16,'02'!$A$9:$AB$89,3,0)+VLOOKUP($A16,'03'!$A$9:$AB$89,3,0)+VLOOKUP($A16,'04'!$A$9:$AB$89,3,0)+VLOOKUP($A16,'05'!$A$9:$AB$89,3,0)+VLOOKUP($A16,'06'!$A$9:$Z$89,3,0)+VLOOKUP($A16,'07'!$A$9:$AB$89,3,0)+VLOOKUP($A16,'08'!$A$9:$AB$89,3,0)+VLOOKUP($A16,'09'!$A$9:$AB$89,3,0)+VLOOKUP($A16,'10'!$A$9:$AB$89,3,0)+VLOOKUP($A16,'11'!$A$9:$Z$89,3,0)+VLOOKUP($A16,'12'!$A$9:$AA$89,3,0)</f>
        <v>2749660.4299999997</v>
      </c>
      <c r="D16" s="20">
        <f>+VLOOKUP($A16,'01'!$A$9:$AB$89,4,0)+VLOOKUP($A16,'02'!$A$9:$AB$89,4,0)+VLOOKUP($A16,'03'!$A$9:$AB$89,4,0)+VLOOKUP($A16,'04'!$A$9:$AB$89,4,0)+VLOOKUP($A16,'05'!$A$9:$AB$89,4,0)+VLOOKUP($A16,'06'!$A$9:$Z$89,4,0)+VLOOKUP($A16,'07'!$A$9:$AB$89,4,0)+VLOOKUP($A16,'08'!$A$9:$AB$89,4,0)+VLOOKUP($A16,'09'!$A$9:$AB$89,4,0)+VLOOKUP($A16,'10'!$A$9:$AB$89,4,0)+VLOOKUP($A16,'11'!$A$9:$Z$89,4,0)+VLOOKUP($A16,'12'!$A$9:$AA$89,4,0)</f>
        <v>2199728.3499999996</v>
      </c>
      <c r="E16" s="20">
        <f>+VLOOKUP($A16,'01'!$A$9:$AB$89,5,0)+VLOOKUP($A16,'02'!$A$9:$AB$89,5,0)+VLOOKUP($A16,'03'!$A$9:$AB$89,5,0)+VLOOKUP($A16,'04'!$A$9:$AB$89,5,0)+VLOOKUP($A16,'05'!$A$9:$AB$89,5,0)+VLOOKUP($A16,'06'!$A$9:$Z$89,5,0)+VLOOKUP($A16,'07'!$A$9:$AB$89,5,0)+VLOOKUP($A16,'08'!$A$9:$AB$89,5,0)+VLOOKUP($A16,'09'!$A$9:$AB$89,5,0)+VLOOKUP($A16,'10'!$A$9:$AB$89,5,0)+VLOOKUP($A16,'11'!$A$9:$Z$89,5,0)+VLOOKUP($A16,'12'!$A$9:$AA$89,5,0)</f>
        <v>30049.702929799998</v>
      </c>
      <c r="F16" s="20">
        <f>+VLOOKUP($A16,'01'!$A$9:$AB$89,6,0)+VLOOKUP($A16,'02'!$A$9:$AB$89,6,0)+VLOOKUP($A16,'03'!$A$9:$AB$89,6,0)+VLOOKUP($A16,'04'!$A$9:$AB$89,6,0)+VLOOKUP($A16,'05'!$A$9:$AB$89,6,0)+VLOOKUP($A16,'06'!$A$9:$Z$89,6,0)+VLOOKUP($A16,'07'!$A$9:$AB$89,6,0)+VLOOKUP($A16,'08'!$A$9:$AB$89,6,0)+VLOOKUP($A16,'09'!$A$9:$AB$89,6,0)+VLOOKUP($A16,'10'!$A$9:$AB$89,6,0)+VLOOKUP($A16,'11'!$A$9:$Z$89,6,0)+VLOOKUP($A16,'12'!$A$9:$AA$89,6,0)</f>
        <v>24220.590000000004</v>
      </c>
      <c r="G16" s="20">
        <f>+VLOOKUP($A16,'01'!$A$9:$AB$89,7,0)+VLOOKUP($A16,'02'!$A$9:$AB$89,7,0)+VLOOKUP($A16,'03'!$A$9:$AB$89,7,0)+VLOOKUP($A16,'04'!$A$9:$AB$89,7,0)+VLOOKUP($A16,'05'!$A$9:$AB$89,7,0)+VLOOKUP($A16,'06'!$A$9:$Z$89,7,0)+VLOOKUP($A16,'07'!$A$9:$AB$89,7,0)+VLOOKUP($A16,'08'!$A$9:$AB$89,7,0)+VLOOKUP($A16,'09'!$A$9:$AB$89,7,0)+VLOOKUP($A16,'10'!$A$9:$AB$89,7,0)+VLOOKUP($A16,'11'!$A$9:$Z$89,7,0)+VLOOKUP($A16,'12'!$A$9:$AA$89,7,0)</f>
        <v>70175.939999999988</v>
      </c>
      <c r="H16" s="7">
        <f>+VLOOKUP($A16,'01'!$A$9:$AB$89,8,0)+VLOOKUP($A16,'02'!$A$9:$AB$89,8,0)+VLOOKUP($A16,'03'!$A$9:$AB$89,8,0)+VLOOKUP($A16,'04'!$A$9:$AB$89,8,0)+VLOOKUP($A16,'05'!$A$9:$AB$89,8,0)+VLOOKUP($A16,'06'!$A$9:$Z$89,8,0)+VLOOKUP($A16,'07'!$A$9:$AB$89,8,0)+VLOOKUP($A16,'08'!$A$9:$AB$89,8,0)+VLOOKUP($A16,'09'!$A$9:$AB$89,8,0)+VLOOKUP($A16,'10'!$A$9:$AB$89,8,0)+VLOOKUP($A16,'11'!$A$9:$Z$89,8,0)+VLOOKUP($A16,'12'!$A$9:$AA$89,8,0)</f>
        <v>56140.979999999996</v>
      </c>
      <c r="I16" s="8">
        <f>+VLOOKUP($A16,'01'!$A$9:$AB$89,9,0)+VLOOKUP($A16,'02'!$A$9:$AB$89,9,0)+VLOOKUP($A16,'03'!$A$9:$AB$89,9,0)+VLOOKUP($A16,'04'!$A$9:$AB$89,9,0)+VLOOKUP($A16,'05'!$A$9:$AB$89,9,0)+VLOOKUP($A16,'06'!$A$9:$Z$89,9,0)+VLOOKUP($A16,'07'!$A$9:$AB$89,9,0)+VLOOKUP($A16,'08'!$A$9:$AB$89,9,0)+VLOOKUP($A16,'09'!$A$9:$AB$89,9,0)+VLOOKUP($A16,'10'!$A$9:$AB$89,9,0)+VLOOKUP($A16,'11'!$A$9:$Z$89,9,0)+VLOOKUP($A16,'12'!$A$9:$Z$89,9,0)</f>
        <v>3773.35</v>
      </c>
      <c r="J16" s="20">
        <f>+VLOOKUP($A16,'01'!$A$9:$AB$89,10,0)+VLOOKUP($A16,'02'!$A$9:$AB$89,10,0)+VLOOKUP($A16,'03'!$A$9:$AB$89,10,0)+VLOOKUP($A16,'04'!$A$9:$AB$89,10,0)+VLOOKUP($A16,'05'!$A$9:$AB$89,10,0)+VLOOKUP($A16,'06'!$A$9:$Z$89,10,0)+VLOOKUP($A16,'07'!$A$9:$AB$89,10,0)+VLOOKUP($A16,'08'!$A$9:$AB$89,10,0)+VLOOKUP($A16,'09'!$A$9:$AB$89,10,0)+VLOOKUP($A16,'10'!$A$9:$AB$89,10,0)+VLOOKUP($A16,'11'!$A$9:$Z$89,10,0)+VLOOKUP($A16,'12'!$A$9:$Z$89,10,0)</f>
        <v>6288.51</v>
      </c>
      <c r="K16" s="7">
        <f>+VLOOKUP($A16,'01'!$A$9:$AB$89,11,0)+VLOOKUP($A16,'02'!$A$9:$AB$89,11,0)+VLOOKUP($A16,'03'!$A$9:$AB$89,11,0)+VLOOKUP($A16,'04'!$A$9:$AB$89,11,0)+VLOOKUP($A16,'05'!$A$9:$AB$89,11,0)+VLOOKUP($A16,'06'!$A$9:$Z$89,11,0)+VLOOKUP($A16,'07'!$A$9:$AB$89,11,0)+VLOOKUP($A16,'08'!$A$9:$AB$89,11,0)+VLOOKUP($A16,'09'!$A$9:$AB$89,11,0)+VLOOKUP($A16,'10'!$A$9:$AB$89,11,0)+VLOOKUP($A16,'11'!$A$9:$Z$89,11,0)+VLOOKUP($A16,'12'!$A$9:$Z$89,11,0)</f>
        <v>5030.8100000000004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f>VLOOKUP($A17,'01'!$A$9:$AB$89,3,0)+VLOOKUP($A17,'02'!$A$9:$AB$89,3,0)+VLOOKUP($A17,'03'!$A$9:$AB$89,3,0)+VLOOKUP($A17,'04'!$A$9:$AB$89,3,0)+VLOOKUP($A17,'05'!$A$9:$AB$89,3,0)+VLOOKUP($A17,'06'!$A$9:$Z$89,3,0)+VLOOKUP($A17,'07'!$A$9:$AB$89,3,0)+VLOOKUP($A17,'08'!$A$9:$AB$89,3,0)+VLOOKUP($A17,'09'!$A$9:$AB$89,3,0)+VLOOKUP($A17,'10'!$A$9:$AB$89,3,0)+VLOOKUP($A17,'11'!$A$9:$Z$89,3,0)+VLOOKUP($A17,'12'!$A$9:$AA$89,3,0)</f>
        <v>50821645.82</v>
      </c>
      <c r="D17" s="20">
        <f>+VLOOKUP($A17,'01'!$A$9:$AB$89,4,0)+VLOOKUP($A17,'02'!$A$9:$AB$89,4,0)+VLOOKUP($A17,'03'!$A$9:$AB$89,4,0)+VLOOKUP($A17,'04'!$A$9:$AB$89,4,0)+VLOOKUP($A17,'05'!$A$9:$AB$89,4,0)+VLOOKUP($A17,'06'!$A$9:$Z$89,4,0)+VLOOKUP($A17,'07'!$A$9:$AB$89,4,0)+VLOOKUP($A17,'08'!$A$9:$AB$89,4,0)+VLOOKUP($A17,'09'!$A$9:$AB$89,4,0)+VLOOKUP($A17,'10'!$A$9:$AB$89,4,0)+VLOOKUP($A17,'11'!$A$9:$Z$89,4,0)+VLOOKUP($A17,'12'!$A$9:$AA$89,4,0)</f>
        <v>40657316.660000004</v>
      </c>
      <c r="E17" s="20">
        <f>+VLOOKUP($A17,'01'!$A$9:$AB$89,5,0)+VLOOKUP($A17,'02'!$A$9:$AB$89,5,0)+VLOOKUP($A17,'03'!$A$9:$AB$89,5,0)+VLOOKUP($A17,'04'!$A$9:$AB$89,5,0)+VLOOKUP($A17,'05'!$A$9:$AB$89,5,0)+VLOOKUP($A17,'06'!$A$9:$Z$89,5,0)+VLOOKUP($A17,'07'!$A$9:$AB$89,5,0)+VLOOKUP($A17,'08'!$A$9:$AB$89,5,0)+VLOOKUP($A17,'09'!$A$9:$AB$89,5,0)+VLOOKUP($A17,'10'!$A$9:$AB$89,5,0)+VLOOKUP($A17,'11'!$A$9:$Z$89,5,0)+VLOOKUP($A17,'12'!$A$9:$AA$89,5,0)</f>
        <v>418568.42842040001</v>
      </c>
      <c r="F17" s="20">
        <f>+VLOOKUP($A17,'01'!$A$9:$AB$89,6,0)+VLOOKUP($A17,'02'!$A$9:$AB$89,6,0)+VLOOKUP($A17,'03'!$A$9:$AB$89,6,0)+VLOOKUP($A17,'04'!$A$9:$AB$89,6,0)+VLOOKUP($A17,'05'!$A$9:$AB$89,6,0)+VLOOKUP($A17,'06'!$A$9:$Z$89,6,0)+VLOOKUP($A17,'07'!$A$9:$AB$89,6,0)+VLOOKUP($A17,'08'!$A$9:$AB$89,6,0)+VLOOKUP($A17,'09'!$A$9:$AB$89,6,0)+VLOOKUP($A17,'10'!$A$9:$AB$89,6,0)+VLOOKUP($A17,'11'!$A$9:$Z$89,6,0)+VLOOKUP($A17,'12'!$A$9:$AA$89,6,0)</f>
        <v>448080.95999999996</v>
      </c>
      <c r="G17" s="20">
        <f>+VLOOKUP($A17,'01'!$A$9:$AB$89,7,0)+VLOOKUP($A17,'02'!$A$9:$AB$89,7,0)+VLOOKUP($A17,'03'!$A$9:$AB$89,7,0)+VLOOKUP($A17,'04'!$A$9:$AB$89,7,0)+VLOOKUP($A17,'05'!$A$9:$AB$89,7,0)+VLOOKUP($A17,'06'!$A$9:$Z$89,7,0)+VLOOKUP($A17,'07'!$A$9:$AB$89,7,0)+VLOOKUP($A17,'08'!$A$9:$AB$89,7,0)+VLOOKUP($A17,'09'!$A$9:$AB$89,7,0)+VLOOKUP($A17,'10'!$A$9:$AB$89,7,0)+VLOOKUP($A17,'11'!$A$9:$Z$89,7,0)+VLOOKUP($A17,'12'!$A$9:$AA$89,7,0)</f>
        <v>655456.35000000009</v>
      </c>
      <c r="H17" s="7">
        <f>+VLOOKUP($A17,'01'!$A$9:$AB$89,8,0)+VLOOKUP($A17,'02'!$A$9:$AB$89,8,0)+VLOOKUP($A17,'03'!$A$9:$AB$89,8,0)+VLOOKUP($A17,'04'!$A$9:$AB$89,8,0)+VLOOKUP($A17,'05'!$A$9:$AB$89,8,0)+VLOOKUP($A17,'06'!$A$9:$Z$89,8,0)+VLOOKUP($A17,'07'!$A$9:$AB$89,8,0)+VLOOKUP($A17,'08'!$A$9:$AB$89,8,0)+VLOOKUP($A17,'09'!$A$9:$AB$89,8,0)+VLOOKUP($A17,'10'!$A$9:$AB$89,8,0)+VLOOKUP($A17,'11'!$A$9:$Z$89,8,0)+VLOOKUP($A17,'12'!$A$9:$AA$89,8,0)</f>
        <v>524365.36</v>
      </c>
      <c r="I17" s="8">
        <f>+VLOOKUP($A17,'01'!$A$9:$AB$89,9,0)+VLOOKUP($A17,'02'!$A$9:$AB$89,9,0)+VLOOKUP($A17,'03'!$A$9:$AB$89,9,0)+VLOOKUP($A17,'04'!$A$9:$AB$89,9,0)+VLOOKUP($A17,'05'!$A$9:$AB$89,9,0)+VLOOKUP($A17,'06'!$A$9:$Z$89,9,0)+VLOOKUP($A17,'07'!$A$9:$AB$89,9,0)+VLOOKUP($A17,'08'!$A$9:$AB$89,9,0)+VLOOKUP($A17,'09'!$A$9:$AB$89,9,0)+VLOOKUP($A17,'10'!$A$9:$AB$89,9,0)+VLOOKUP($A17,'11'!$A$9:$Z$89,9,0)+VLOOKUP($A17,'12'!$A$9:$Z$89,9,0)</f>
        <v>10463.74</v>
      </c>
      <c r="J17" s="20">
        <f>+VLOOKUP($A17,'01'!$A$9:$AB$89,10,0)+VLOOKUP($A17,'02'!$A$9:$AB$89,10,0)+VLOOKUP($A17,'03'!$A$9:$AB$89,10,0)+VLOOKUP($A17,'04'!$A$9:$AB$89,10,0)+VLOOKUP($A17,'05'!$A$9:$AB$89,10,0)+VLOOKUP($A17,'06'!$A$9:$Z$89,10,0)+VLOOKUP($A17,'07'!$A$9:$AB$89,10,0)+VLOOKUP($A17,'08'!$A$9:$AB$89,10,0)+VLOOKUP($A17,'09'!$A$9:$AB$89,10,0)+VLOOKUP($A17,'10'!$A$9:$AB$89,10,0)+VLOOKUP($A17,'11'!$A$9:$Z$89,10,0)+VLOOKUP($A17,'12'!$A$9:$Z$89,10,0)</f>
        <v>87593.96</v>
      </c>
      <c r="K17" s="7">
        <f>+VLOOKUP($A17,'01'!$A$9:$AB$89,11,0)+VLOOKUP($A17,'02'!$A$9:$AB$89,11,0)+VLOOKUP($A17,'03'!$A$9:$AB$89,11,0)+VLOOKUP($A17,'04'!$A$9:$AB$89,11,0)+VLOOKUP($A17,'05'!$A$9:$AB$89,11,0)+VLOOKUP($A17,'06'!$A$9:$Z$89,11,0)+VLOOKUP($A17,'07'!$A$9:$AB$89,11,0)+VLOOKUP($A17,'08'!$A$9:$AB$89,11,0)+VLOOKUP($A17,'09'!$A$9:$AB$89,11,0)+VLOOKUP($A17,'10'!$A$9:$AB$89,11,0)+VLOOKUP($A17,'11'!$A$9:$Z$89,11,0)+VLOOKUP($A17,'12'!$A$9:$Z$89,11,0)</f>
        <v>70075.170000000013</v>
      </c>
      <c r="L17" s="13"/>
      <c r="M17" s="19"/>
      <c r="N17" s="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5" customHeight="1" x14ac:dyDescent="0.25">
      <c r="A18" s="6" t="s">
        <v>15</v>
      </c>
      <c r="B18" s="28">
        <v>0.188</v>
      </c>
      <c r="C18" s="20">
        <f>VLOOKUP($A18,'01'!$A$9:$AB$89,3,0)+VLOOKUP($A18,'02'!$A$9:$AB$89,3,0)+VLOOKUP($A18,'03'!$A$9:$AB$89,3,0)+VLOOKUP($A18,'04'!$A$9:$AB$89,3,0)+VLOOKUP($A18,'05'!$A$9:$AB$89,3,0)+VLOOKUP($A18,'06'!$A$9:$Z$89,3,0)+VLOOKUP($A18,'07'!$A$9:$AB$89,3,0)+VLOOKUP($A18,'08'!$A$9:$AB$89,3,0)+VLOOKUP($A18,'09'!$A$9:$AB$89,3,0)+VLOOKUP($A18,'10'!$A$9:$AB$89,3,0)+VLOOKUP($A18,'11'!$A$9:$Z$89,3,0)+VLOOKUP($A18,'12'!$A$9:$AA$89,3,0)</f>
        <v>2247560.7999999998</v>
      </c>
      <c r="D18" s="20">
        <f>+VLOOKUP($A18,'01'!$A$9:$AB$89,4,0)+VLOOKUP($A18,'02'!$A$9:$AB$89,4,0)+VLOOKUP($A18,'03'!$A$9:$AB$89,4,0)+VLOOKUP($A18,'04'!$A$9:$AB$89,4,0)+VLOOKUP($A18,'05'!$A$9:$AB$89,4,0)+VLOOKUP($A18,'06'!$A$9:$Z$89,4,0)+VLOOKUP($A18,'07'!$A$9:$AB$89,4,0)+VLOOKUP($A18,'08'!$A$9:$AB$89,4,0)+VLOOKUP($A18,'09'!$A$9:$AB$89,4,0)+VLOOKUP($A18,'10'!$A$9:$AB$89,4,0)+VLOOKUP($A18,'11'!$A$9:$Z$89,4,0)+VLOOKUP($A18,'12'!$A$9:$AA$89,4,0)</f>
        <v>1798048.6800000002</v>
      </c>
      <c r="E18" s="20">
        <f>+VLOOKUP($A18,'01'!$A$9:$AB$89,5,0)+VLOOKUP($A18,'02'!$A$9:$AB$89,5,0)+VLOOKUP($A18,'03'!$A$9:$AB$89,5,0)+VLOOKUP($A18,'04'!$A$9:$AB$89,5,0)+VLOOKUP($A18,'05'!$A$9:$AB$89,5,0)+VLOOKUP($A18,'06'!$A$9:$Z$89,5,0)+VLOOKUP($A18,'07'!$A$9:$AB$89,5,0)+VLOOKUP($A18,'08'!$A$9:$AB$89,5,0)+VLOOKUP($A18,'09'!$A$9:$AB$89,5,0)+VLOOKUP($A18,'10'!$A$9:$AB$89,5,0)+VLOOKUP($A18,'11'!$A$9:$Z$89,5,0)+VLOOKUP($A18,'12'!$A$9:$AA$89,5,0)</f>
        <v>24598.208150499999</v>
      </c>
      <c r="F18" s="20">
        <f>+VLOOKUP($A18,'01'!$A$9:$AB$89,6,0)+VLOOKUP($A18,'02'!$A$9:$AB$89,6,0)+VLOOKUP($A18,'03'!$A$9:$AB$89,6,0)+VLOOKUP($A18,'04'!$A$9:$AB$89,6,0)+VLOOKUP($A18,'05'!$A$9:$AB$89,6,0)+VLOOKUP($A18,'06'!$A$9:$Z$89,6,0)+VLOOKUP($A18,'07'!$A$9:$AB$89,6,0)+VLOOKUP($A18,'08'!$A$9:$AB$89,6,0)+VLOOKUP($A18,'09'!$A$9:$AB$89,6,0)+VLOOKUP($A18,'10'!$A$9:$AB$89,6,0)+VLOOKUP($A18,'11'!$A$9:$Z$89,6,0)+VLOOKUP($A18,'12'!$A$9:$AA$89,6,0)</f>
        <v>19797.71</v>
      </c>
      <c r="G18" s="20">
        <f>+VLOOKUP($A18,'01'!$A$9:$AB$89,7,0)+VLOOKUP($A18,'02'!$A$9:$AB$89,7,0)+VLOOKUP($A18,'03'!$A$9:$AB$89,7,0)+VLOOKUP($A18,'04'!$A$9:$AB$89,7,0)+VLOOKUP($A18,'05'!$A$9:$AB$89,7,0)+VLOOKUP($A18,'06'!$A$9:$Z$89,7,0)+VLOOKUP($A18,'07'!$A$9:$AB$89,7,0)+VLOOKUP($A18,'08'!$A$9:$AB$89,7,0)+VLOOKUP($A18,'09'!$A$9:$AB$89,7,0)+VLOOKUP($A18,'10'!$A$9:$AB$89,7,0)+VLOOKUP($A18,'11'!$A$9:$Z$89,7,0)+VLOOKUP($A18,'12'!$A$9:$AA$89,7,0)</f>
        <v>268886.25000000006</v>
      </c>
      <c r="H18" s="7">
        <f>+VLOOKUP($A18,'01'!$A$9:$AB$89,8,0)+VLOOKUP($A18,'02'!$A$9:$AB$89,8,0)+VLOOKUP($A18,'03'!$A$9:$AB$89,8,0)+VLOOKUP($A18,'04'!$A$9:$AB$89,8,0)+VLOOKUP($A18,'05'!$A$9:$AB$89,8,0)+VLOOKUP($A18,'06'!$A$9:$Z$89,8,0)+VLOOKUP($A18,'07'!$A$9:$AB$89,8,0)+VLOOKUP($A18,'08'!$A$9:$AB$89,8,0)+VLOOKUP($A18,'09'!$A$9:$AB$89,8,0)+VLOOKUP($A18,'10'!$A$9:$AB$89,8,0)+VLOOKUP($A18,'11'!$A$9:$Z$89,8,0)+VLOOKUP($A18,'12'!$A$9:$AA$89,8,0)</f>
        <v>215109.24000000002</v>
      </c>
      <c r="I18" s="8">
        <f>+VLOOKUP($A18,'01'!$A$9:$AB$89,9,0)+VLOOKUP($A18,'02'!$A$9:$AB$89,9,0)+VLOOKUP($A18,'03'!$A$9:$AB$89,9,0)+VLOOKUP($A18,'04'!$A$9:$AB$89,9,0)+VLOOKUP($A18,'05'!$A$9:$AB$89,9,0)+VLOOKUP($A18,'06'!$A$9:$Z$89,9,0)+VLOOKUP($A18,'07'!$A$9:$AB$89,9,0)+VLOOKUP($A18,'08'!$A$9:$AB$89,9,0)+VLOOKUP($A18,'09'!$A$9:$AB$89,9,0)+VLOOKUP($A18,'10'!$A$9:$AB$89,9,0)+VLOOKUP($A18,'11'!$A$9:$Z$89,9,0)+VLOOKUP($A18,'12'!$A$9:$Z$89,9,0)</f>
        <v>3721.57</v>
      </c>
      <c r="J18" s="20">
        <f>+VLOOKUP($A18,'01'!$A$9:$AB$89,10,0)+VLOOKUP($A18,'02'!$A$9:$AB$89,10,0)+VLOOKUP($A18,'03'!$A$9:$AB$89,10,0)+VLOOKUP($A18,'04'!$A$9:$AB$89,10,0)+VLOOKUP($A18,'05'!$A$9:$AB$89,10,0)+VLOOKUP($A18,'06'!$A$9:$Z$89,10,0)+VLOOKUP($A18,'07'!$A$9:$AB$89,10,0)+VLOOKUP($A18,'08'!$A$9:$AB$89,10,0)+VLOOKUP($A18,'09'!$A$9:$AB$89,10,0)+VLOOKUP($A18,'10'!$A$9:$AB$89,10,0)+VLOOKUP($A18,'11'!$A$9:$Z$89,10,0)+VLOOKUP($A18,'12'!$A$9:$Z$89,10,0)</f>
        <v>5147.68</v>
      </c>
      <c r="K18" s="7">
        <f>+VLOOKUP($A18,'01'!$A$9:$AB$89,11,0)+VLOOKUP($A18,'02'!$A$9:$AB$89,11,0)+VLOOKUP($A18,'03'!$A$9:$AB$89,11,0)+VLOOKUP($A18,'04'!$A$9:$AB$89,11,0)+VLOOKUP($A18,'05'!$A$9:$AB$89,11,0)+VLOOKUP($A18,'06'!$A$9:$Z$89,11,0)+VLOOKUP($A18,'07'!$A$9:$AB$89,11,0)+VLOOKUP($A18,'08'!$A$9:$AB$89,11,0)+VLOOKUP($A18,'09'!$A$9:$AB$89,11,0)+VLOOKUP($A18,'10'!$A$9:$AB$89,11,0)+VLOOKUP($A18,'11'!$A$9:$Z$89,11,0)+VLOOKUP($A18,'12'!$A$9:$Z$89,11,0)</f>
        <v>4118.1400000000003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f>VLOOKUP($A19,'01'!$A$9:$AB$89,3,0)+VLOOKUP($A19,'02'!$A$9:$AB$89,3,0)+VLOOKUP($A19,'03'!$A$9:$AB$89,3,0)+VLOOKUP($A19,'04'!$A$9:$AB$89,3,0)+VLOOKUP($A19,'05'!$A$9:$AB$89,3,0)+VLOOKUP($A19,'06'!$A$9:$Z$89,3,0)+VLOOKUP($A19,'07'!$A$9:$AB$89,3,0)+VLOOKUP($A19,'08'!$A$9:$AB$89,3,0)+VLOOKUP($A19,'09'!$A$9:$AB$89,3,0)+VLOOKUP($A19,'10'!$A$9:$AB$89,3,0)+VLOOKUP($A19,'11'!$A$9:$Z$89,3,0)+VLOOKUP($A19,'12'!$A$9:$AA$89,3,0)</f>
        <v>45237341.269999996</v>
      </c>
      <c r="D19" s="20">
        <f>+VLOOKUP($A19,'01'!$A$9:$AB$89,4,0)+VLOOKUP($A19,'02'!$A$9:$AB$89,4,0)+VLOOKUP($A19,'03'!$A$9:$AB$89,4,0)+VLOOKUP($A19,'04'!$A$9:$AB$89,4,0)+VLOOKUP($A19,'05'!$A$9:$AB$89,4,0)+VLOOKUP($A19,'06'!$A$9:$Z$89,4,0)+VLOOKUP($A19,'07'!$A$9:$AB$89,4,0)+VLOOKUP($A19,'08'!$A$9:$AB$89,4,0)+VLOOKUP($A19,'09'!$A$9:$AB$89,4,0)+VLOOKUP($A19,'10'!$A$9:$AB$89,4,0)+VLOOKUP($A19,'11'!$A$9:$Z$89,4,0)+VLOOKUP($A19,'12'!$A$9:$AA$89,4,0)</f>
        <v>36189872.980000004</v>
      </c>
      <c r="E19" s="20">
        <f>+VLOOKUP($A19,'01'!$A$9:$AB$89,5,0)+VLOOKUP($A19,'02'!$A$9:$AB$89,5,0)+VLOOKUP($A19,'03'!$A$9:$AB$89,5,0)+VLOOKUP($A19,'04'!$A$9:$AB$89,5,0)+VLOOKUP($A19,'05'!$A$9:$AB$89,5,0)+VLOOKUP($A19,'06'!$A$9:$Z$89,5,0)+VLOOKUP($A19,'07'!$A$9:$AB$89,5,0)+VLOOKUP($A19,'08'!$A$9:$AB$89,5,0)+VLOOKUP($A19,'09'!$A$9:$AB$89,5,0)+VLOOKUP($A19,'10'!$A$9:$AB$89,5,0)+VLOOKUP($A19,'11'!$A$9:$Z$89,5,0)+VLOOKUP($A19,'12'!$A$9:$AA$89,5,0)</f>
        <v>388518.72549059999</v>
      </c>
      <c r="F19" s="20">
        <f>+VLOOKUP($A19,'01'!$A$9:$AB$89,6,0)+VLOOKUP($A19,'02'!$A$9:$AB$89,6,0)+VLOOKUP($A19,'03'!$A$9:$AB$89,6,0)+VLOOKUP($A19,'04'!$A$9:$AB$89,6,0)+VLOOKUP($A19,'05'!$A$9:$AB$89,6,0)+VLOOKUP($A19,'06'!$A$9:$Z$89,6,0)+VLOOKUP($A19,'07'!$A$9:$AB$89,6,0)+VLOOKUP($A19,'08'!$A$9:$AB$89,6,0)+VLOOKUP($A19,'09'!$A$9:$AB$89,6,0)+VLOOKUP($A19,'10'!$A$9:$AB$89,6,0)+VLOOKUP($A19,'11'!$A$9:$Z$89,6,0)+VLOOKUP($A19,'12'!$A$9:$AA$89,6,0)</f>
        <v>398797.31</v>
      </c>
      <c r="G19" s="20">
        <f>+VLOOKUP($A19,'01'!$A$9:$AB$89,7,0)+VLOOKUP($A19,'02'!$A$9:$AB$89,7,0)+VLOOKUP($A19,'03'!$A$9:$AB$89,7,0)+VLOOKUP($A19,'04'!$A$9:$AB$89,7,0)+VLOOKUP($A19,'05'!$A$9:$AB$89,7,0)+VLOOKUP($A19,'06'!$A$9:$Z$89,7,0)+VLOOKUP($A19,'07'!$A$9:$AB$89,7,0)+VLOOKUP($A19,'08'!$A$9:$AB$89,7,0)+VLOOKUP($A19,'09'!$A$9:$AB$89,7,0)+VLOOKUP($A19,'10'!$A$9:$AB$89,7,0)+VLOOKUP($A19,'11'!$A$9:$Z$89,7,0)+VLOOKUP($A19,'12'!$A$9:$AA$89,7,0)</f>
        <v>1710479.47</v>
      </c>
      <c r="H19" s="7">
        <f>+VLOOKUP($A19,'01'!$A$9:$AB$89,8,0)+VLOOKUP($A19,'02'!$A$9:$AB$89,8,0)+VLOOKUP($A19,'03'!$A$9:$AB$89,8,0)+VLOOKUP($A19,'04'!$A$9:$AB$89,8,0)+VLOOKUP($A19,'05'!$A$9:$AB$89,8,0)+VLOOKUP($A19,'06'!$A$9:$Z$89,8,0)+VLOOKUP($A19,'07'!$A$9:$AB$89,8,0)+VLOOKUP($A19,'08'!$A$9:$AB$89,8,0)+VLOOKUP($A19,'09'!$A$9:$AB$89,8,0)+VLOOKUP($A19,'10'!$A$9:$AB$89,8,0)+VLOOKUP($A19,'11'!$A$9:$Z$89,8,0)+VLOOKUP($A19,'12'!$A$9:$AA$89,8,0)</f>
        <v>1368383.81</v>
      </c>
      <c r="I19" s="8">
        <f>+VLOOKUP($A19,'01'!$A$9:$AB$89,9,0)+VLOOKUP($A19,'02'!$A$9:$AB$89,9,0)+VLOOKUP($A19,'03'!$A$9:$AB$89,9,0)+VLOOKUP($A19,'04'!$A$9:$AB$89,9,0)+VLOOKUP($A19,'05'!$A$9:$AB$89,9,0)+VLOOKUP($A19,'06'!$A$9:$Z$89,9,0)+VLOOKUP($A19,'07'!$A$9:$AB$89,9,0)+VLOOKUP($A19,'08'!$A$9:$AB$89,9,0)+VLOOKUP($A19,'09'!$A$9:$AB$89,9,0)+VLOOKUP($A19,'10'!$A$9:$AB$89,9,0)+VLOOKUP($A19,'11'!$A$9:$Z$89,9,0)+VLOOKUP($A19,'12'!$A$9:$Z$89,9,0)</f>
        <v>28928.73</v>
      </c>
      <c r="J19" s="20">
        <f>+VLOOKUP($A19,'01'!$A$9:$AB$89,10,0)+VLOOKUP($A19,'02'!$A$9:$AB$89,10,0)+VLOOKUP($A19,'03'!$A$9:$AB$89,10,0)+VLOOKUP($A19,'04'!$A$9:$AB$89,10,0)+VLOOKUP($A19,'05'!$A$9:$AB$89,10,0)+VLOOKUP($A19,'06'!$A$9:$Z$89,10,0)+VLOOKUP($A19,'07'!$A$9:$AB$89,10,0)+VLOOKUP($A19,'08'!$A$9:$AB$89,10,0)+VLOOKUP($A19,'09'!$A$9:$AB$89,10,0)+VLOOKUP($A19,'10'!$A$9:$AB$89,10,0)+VLOOKUP($A19,'11'!$A$9:$Z$89,10,0)+VLOOKUP($A19,'12'!$A$9:$Z$89,10,0)</f>
        <v>81305.45</v>
      </c>
      <c r="K19" s="7">
        <f>+VLOOKUP($A19,'01'!$A$9:$AB$89,11,0)+VLOOKUP($A19,'02'!$A$9:$AB$89,11,0)+VLOOKUP($A19,'03'!$A$9:$AB$89,11,0)+VLOOKUP($A19,'04'!$A$9:$AB$89,11,0)+VLOOKUP($A19,'05'!$A$9:$AB$89,11,0)+VLOOKUP($A19,'06'!$A$9:$Z$89,11,0)+VLOOKUP($A19,'07'!$A$9:$AB$89,11,0)+VLOOKUP($A19,'08'!$A$9:$AB$89,11,0)+VLOOKUP($A19,'09'!$A$9:$AB$89,11,0)+VLOOKUP($A19,'10'!$A$9:$AB$89,11,0)+VLOOKUP($A19,'11'!$A$9:$Z$89,11,0)+VLOOKUP($A19,'12'!$A$9:$Z$89,11,0)</f>
        <v>65044.36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f>VLOOKUP($A20,'01'!$A$9:$AB$89,3,0)+VLOOKUP($A20,'02'!$A$9:$AB$89,3,0)+VLOOKUP($A20,'03'!$A$9:$AB$89,3,0)+VLOOKUP($A20,'04'!$A$9:$AB$89,3,0)+VLOOKUP($A20,'05'!$A$9:$AB$89,3,0)+VLOOKUP($A20,'06'!$A$9:$Z$89,3,0)+VLOOKUP($A20,'07'!$A$9:$AB$89,3,0)+VLOOKUP($A20,'08'!$A$9:$AB$89,3,0)+VLOOKUP($A20,'09'!$A$9:$AB$89,3,0)+VLOOKUP($A20,'10'!$A$9:$AB$89,3,0)+VLOOKUP($A20,'11'!$A$9:$Z$89,3,0)+VLOOKUP($A20,'12'!$A$9:$AA$89,3,0)</f>
        <v>3875058.5500000003</v>
      </c>
      <c r="D20" s="20">
        <f>+VLOOKUP($A20,'01'!$A$9:$AB$89,4,0)+VLOOKUP($A20,'02'!$A$9:$AB$89,4,0)+VLOOKUP($A20,'03'!$A$9:$AB$89,4,0)+VLOOKUP($A20,'04'!$A$9:$AB$89,4,0)+VLOOKUP($A20,'05'!$A$9:$AB$89,4,0)+VLOOKUP($A20,'06'!$A$9:$Z$89,4,0)+VLOOKUP($A20,'07'!$A$9:$AB$89,4,0)+VLOOKUP($A20,'08'!$A$9:$AB$89,4,0)+VLOOKUP($A20,'09'!$A$9:$AB$89,4,0)+VLOOKUP($A20,'10'!$A$9:$AB$89,4,0)+VLOOKUP($A20,'11'!$A$9:$Z$89,4,0)+VLOOKUP($A20,'12'!$A$9:$AA$89,4,0)</f>
        <v>3100046.8499999996</v>
      </c>
      <c r="E20" s="20">
        <f>+VLOOKUP($A20,'01'!$A$9:$AB$89,5,0)+VLOOKUP($A20,'02'!$A$9:$AB$89,5,0)+VLOOKUP($A20,'03'!$A$9:$AB$89,5,0)+VLOOKUP($A20,'04'!$A$9:$AB$89,5,0)+VLOOKUP($A20,'05'!$A$9:$AB$89,5,0)+VLOOKUP($A20,'06'!$A$9:$Z$89,5,0)+VLOOKUP($A20,'07'!$A$9:$AB$89,5,0)+VLOOKUP($A20,'08'!$A$9:$AB$89,5,0)+VLOOKUP($A20,'09'!$A$9:$AB$89,5,0)+VLOOKUP($A20,'10'!$A$9:$AB$89,5,0)+VLOOKUP($A20,'11'!$A$9:$Z$89,5,0)+VLOOKUP($A20,'12'!$A$9:$AA$89,5,0)</f>
        <v>47069.003704199989</v>
      </c>
      <c r="F20" s="20">
        <f>+VLOOKUP($A20,'01'!$A$9:$AB$89,6,0)+VLOOKUP($A20,'02'!$A$9:$AB$89,6,0)+VLOOKUP($A20,'03'!$A$9:$AB$89,6,0)+VLOOKUP($A20,'04'!$A$9:$AB$89,6,0)+VLOOKUP($A20,'05'!$A$9:$AB$89,6,0)+VLOOKUP($A20,'06'!$A$9:$Z$89,6,0)+VLOOKUP($A20,'07'!$A$9:$AB$89,6,0)+VLOOKUP($A20,'08'!$A$9:$AB$89,6,0)+VLOOKUP($A20,'09'!$A$9:$AB$89,6,0)+VLOOKUP($A20,'10'!$A$9:$AB$89,6,0)+VLOOKUP($A20,'11'!$A$9:$Z$89,6,0)+VLOOKUP($A20,'12'!$A$9:$AA$89,6,0)</f>
        <v>34119.440000000002</v>
      </c>
      <c r="G20" s="20">
        <f>+VLOOKUP($A20,'01'!$A$9:$AB$89,7,0)+VLOOKUP($A20,'02'!$A$9:$AB$89,7,0)+VLOOKUP($A20,'03'!$A$9:$AB$89,7,0)+VLOOKUP($A20,'04'!$A$9:$AB$89,7,0)+VLOOKUP($A20,'05'!$A$9:$AB$89,7,0)+VLOOKUP($A20,'06'!$A$9:$Z$89,7,0)+VLOOKUP($A20,'07'!$A$9:$AB$89,7,0)+VLOOKUP($A20,'08'!$A$9:$AB$89,7,0)+VLOOKUP($A20,'09'!$A$9:$AB$89,7,0)+VLOOKUP($A20,'10'!$A$9:$AB$89,7,0)+VLOOKUP($A20,'11'!$A$9:$Z$89,7,0)+VLOOKUP($A20,'12'!$A$9:$AA$89,7,0)</f>
        <v>144900.22</v>
      </c>
      <c r="H20" s="7">
        <f>+VLOOKUP($A20,'01'!$A$9:$AB$89,8,0)+VLOOKUP($A20,'02'!$A$9:$AB$89,8,0)+VLOOKUP($A20,'03'!$A$9:$AB$89,8,0)+VLOOKUP($A20,'04'!$A$9:$AB$89,8,0)+VLOOKUP($A20,'05'!$A$9:$AB$89,8,0)+VLOOKUP($A20,'06'!$A$9:$Z$89,8,0)+VLOOKUP($A20,'07'!$A$9:$AB$89,8,0)+VLOOKUP($A20,'08'!$A$9:$AB$89,8,0)+VLOOKUP($A20,'09'!$A$9:$AB$89,8,0)+VLOOKUP($A20,'10'!$A$9:$AB$89,8,0)+VLOOKUP($A20,'11'!$A$9:$Z$89,8,0)+VLOOKUP($A20,'12'!$A$9:$AA$89,8,0)</f>
        <v>115920.43</v>
      </c>
      <c r="I20" s="8">
        <f>+VLOOKUP($A20,'01'!$A$9:$AB$89,9,0)+VLOOKUP($A20,'02'!$A$9:$AB$89,9,0)+VLOOKUP($A20,'03'!$A$9:$AB$89,9,0)+VLOOKUP($A20,'04'!$A$9:$AB$89,9,0)+VLOOKUP($A20,'05'!$A$9:$AB$89,9,0)+VLOOKUP($A20,'06'!$A$9:$Z$89,9,0)+VLOOKUP($A20,'07'!$A$9:$AB$89,9,0)+VLOOKUP($A20,'08'!$A$9:$AB$89,9,0)+VLOOKUP($A20,'09'!$A$9:$AB$89,9,0)+VLOOKUP($A20,'10'!$A$9:$AB$89,9,0)+VLOOKUP($A20,'11'!$A$9:$Z$89,9,0)+VLOOKUP($A20,'12'!$A$9:$Z$89,9,0)</f>
        <v>5272.73</v>
      </c>
      <c r="J20" s="20">
        <f>+VLOOKUP($A20,'01'!$A$9:$AB$89,10,0)+VLOOKUP($A20,'02'!$A$9:$AB$89,10,0)+VLOOKUP($A20,'03'!$A$9:$AB$89,10,0)+VLOOKUP($A20,'04'!$A$9:$AB$89,10,0)+VLOOKUP($A20,'05'!$A$9:$AB$89,10,0)+VLOOKUP($A20,'06'!$A$9:$Z$89,10,0)+VLOOKUP($A20,'07'!$A$9:$AB$89,10,0)+VLOOKUP($A20,'08'!$A$9:$AB$89,10,0)+VLOOKUP($A20,'09'!$A$9:$AB$89,10,0)+VLOOKUP($A20,'10'!$A$9:$AB$89,10,0)+VLOOKUP($A20,'11'!$A$9:$Z$89,10,0)+VLOOKUP($A20,'12'!$A$9:$Z$89,10,0)</f>
        <v>9850.15</v>
      </c>
      <c r="K20" s="7">
        <f>+VLOOKUP($A20,'01'!$A$9:$AB$89,11,0)+VLOOKUP($A20,'02'!$A$9:$AB$89,11,0)+VLOOKUP($A20,'03'!$A$9:$AB$89,11,0)+VLOOKUP($A20,'04'!$A$9:$AB$89,11,0)+VLOOKUP($A20,'05'!$A$9:$AB$89,11,0)+VLOOKUP($A20,'06'!$A$9:$Z$89,11,0)+VLOOKUP($A20,'07'!$A$9:$AB$89,11,0)+VLOOKUP($A20,'08'!$A$9:$AB$89,11,0)+VLOOKUP($A20,'09'!$A$9:$AB$89,11,0)+VLOOKUP($A20,'10'!$A$9:$AB$89,11,0)+VLOOKUP($A20,'11'!$A$9:$Z$89,11,0)+VLOOKUP($A20,'12'!$A$9:$Z$89,11,0)</f>
        <v>7880.12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f>VLOOKUP($A21,'01'!$A$9:$AB$89,3,0)+VLOOKUP($A21,'02'!$A$9:$AB$89,3,0)+VLOOKUP($A21,'03'!$A$9:$AB$89,3,0)+VLOOKUP($A21,'04'!$A$9:$AB$89,3,0)+VLOOKUP($A21,'05'!$A$9:$AB$89,3,0)+VLOOKUP($A21,'06'!$A$9:$Z$89,3,0)+VLOOKUP($A21,'07'!$A$9:$AB$89,3,0)+VLOOKUP($A21,'08'!$A$9:$AB$89,3,0)+VLOOKUP($A21,'09'!$A$9:$AB$89,3,0)+VLOOKUP($A21,'10'!$A$9:$AB$89,3,0)+VLOOKUP($A21,'11'!$A$9:$Z$89,3,0)+VLOOKUP($A21,'12'!$A$9:$AA$89,3,0)</f>
        <v>7090449.79</v>
      </c>
      <c r="D21" s="20">
        <f>+VLOOKUP($A21,'01'!$A$9:$AB$89,4,0)+VLOOKUP($A21,'02'!$A$9:$AB$89,4,0)+VLOOKUP($A21,'03'!$A$9:$AB$89,4,0)+VLOOKUP($A21,'04'!$A$9:$AB$89,4,0)+VLOOKUP($A21,'05'!$A$9:$AB$89,4,0)+VLOOKUP($A21,'06'!$A$9:$Z$89,4,0)+VLOOKUP($A21,'07'!$A$9:$AB$89,4,0)+VLOOKUP($A21,'08'!$A$9:$AB$89,4,0)+VLOOKUP($A21,'09'!$A$9:$AB$89,4,0)+VLOOKUP($A21,'10'!$A$9:$AB$89,4,0)+VLOOKUP($A21,'11'!$A$9:$Z$89,4,0)+VLOOKUP($A21,'12'!$A$9:$AA$89,4,0)</f>
        <v>5672359.8200000003</v>
      </c>
      <c r="E21" s="20">
        <f>+VLOOKUP($A21,'01'!$A$9:$AB$89,5,0)+VLOOKUP($A21,'02'!$A$9:$AB$89,5,0)+VLOOKUP($A21,'03'!$A$9:$AB$89,5,0)+VLOOKUP($A21,'04'!$A$9:$AB$89,5,0)+VLOOKUP($A21,'05'!$A$9:$AB$89,5,0)+VLOOKUP($A21,'06'!$A$9:$Z$89,5,0)+VLOOKUP($A21,'07'!$A$9:$AB$89,5,0)+VLOOKUP($A21,'08'!$A$9:$AB$89,5,0)+VLOOKUP($A21,'09'!$A$9:$AB$89,5,0)+VLOOKUP($A21,'10'!$A$9:$AB$89,5,0)+VLOOKUP($A21,'11'!$A$9:$Z$89,5,0)+VLOOKUP($A21,'12'!$A$9:$AA$89,5,0)</f>
        <v>80708.715391099991</v>
      </c>
      <c r="F21" s="20">
        <f>+VLOOKUP($A21,'01'!$A$9:$AB$89,6,0)+VLOOKUP($A21,'02'!$A$9:$AB$89,6,0)+VLOOKUP($A21,'03'!$A$9:$AB$89,6,0)+VLOOKUP($A21,'04'!$A$9:$AB$89,6,0)+VLOOKUP($A21,'05'!$A$9:$AB$89,6,0)+VLOOKUP($A21,'06'!$A$9:$Z$89,6,0)+VLOOKUP($A21,'07'!$A$9:$AB$89,6,0)+VLOOKUP($A21,'08'!$A$9:$AB$89,6,0)+VLOOKUP($A21,'09'!$A$9:$AB$89,6,0)+VLOOKUP($A21,'10'!$A$9:$AB$89,6,0)+VLOOKUP($A21,'11'!$A$9:$Z$89,6,0)+VLOOKUP($A21,'12'!$A$9:$AA$89,6,0)</f>
        <v>62447.009999999995</v>
      </c>
      <c r="G21" s="20">
        <f>+VLOOKUP($A21,'01'!$A$9:$AB$89,7,0)+VLOOKUP($A21,'02'!$A$9:$AB$89,7,0)+VLOOKUP($A21,'03'!$A$9:$AB$89,7,0)+VLOOKUP($A21,'04'!$A$9:$AB$89,7,0)+VLOOKUP($A21,'05'!$A$9:$AB$89,7,0)+VLOOKUP($A21,'06'!$A$9:$Z$89,7,0)+VLOOKUP($A21,'07'!$A$9:$AB$89,7,0)+VLOOKUP($A21,'08'!$A$9:$AB$89,7,0)+VLOOKUP($A21,'09'!$A$9:$AB$89,7,0)+VLOOKUP($A21,'10'!$A$9:$AB$89,7,0)+VLOOKUP($A21,'11'!$A$9:$Z$89,7,0)+VLOOKUP($A21,'12'!$A$9:$AA$89,7,0)</f>
        <v>906759.51000000013</v>
      </c>
      <c r="H21" s="7">
        <f>+VLOOKUP($A21,'01'!$A$9:$AB$89,8,0)+VLOOKUP($A21,'02'!$A$9:$AB$89,8,0)+VLOOKUP($A21,'03'!$A$9:$AB$89,8,0)+VLOOKUP($A21,'04'!$A$9:$AB$89,8,0)+VLOOKUP($A21,'05'!$A$9:$AB$89,8,0)+VLOOKUP($A21,'06'!$A$9:$Z$89,8,0)+VLOOKUP($A21,'07'!$A$9:$AB$89,8,0)+VLOOKUP($A21,'08'!$A$9:$AB$89,8,0)+VLOOKUP($A21,'09'!$A$9:$AB$89,8,0)+VLOOKUP($A21,'10'!$A$9:$AB$89,8,0)+VLOOKUP($A21,'11'!$A$9:$Z$89,8,0)+VLOOKUP($A21,'12'!$A$9:$AA$89,8,0)</f>
        <v>725407.85000000009</v>
      </c>
      <c r="I21" s="8">
        <f>+VLOOKUP($A21,'01'!$A$9:$AB$89,9,0)+VLOOKUP($A21,'02'!$A$9:$AB$89,9,0)+VLOOKUP($A21,'03'!$A$9:$AB$89,9,0)+VLOOKUP($A21,'04'!$A$9:$AB$89,9,0)+VLOOKUP($A21,'05'!$A$9:$AB$89,9,0)+VLOOKUP($A21,'06'!$A$9:$Z$89,9,0)+VLOOKUP($A21,'07'!$A$9:$AB$89,9,0)+VLOOKUP($A21,'08'!$A$9:$AB$89,9,0)+VLOOKUP($A21,'09'!$A$9:$AB$89,9,0)+VLOOKUP($A21,'10'!$A$9:$AB$89,9,0)+VLOOKUP($A21,'11'!$A$9:$Z$89,9,0)+VLOOKUP($A21,'12'!$A$9:$Z$89,9,0)</f>
        <v>11488.74</v>
      </c>
      <c r="J21" s="20">
        <f>+VLOOKUP($A21,'01'!$A$9:$AB$89,10,0)+VLOOKUP($A21,'02'!$A$9:$AB$89,10,0)+VLOOKUP($A21,'03'!$A$9:$AB$89,10,0)+VLOOKUP($A21,'04'!$A$9:$AB$89,10,0)+VLOOKUP($A21,'05'!$A$9:$AB$89,10,0)+VLOOKUP($A21,'06'!$A$9:$Z$89,10,0)+VLOOKUP($A21,'07'!$A$9:$AB$89,10,0)+VLOOKUP($A21,'08'!$A$9:$AB$89,10,0)+VLOOKUP($A21,'09'!$A$9:$AB$89,10,0)+VLOOKUP($A21,'10'!$A$9:$AB$89,10,0)+VLOOKUP($A21,'11'!$A$9:$Z$89,10,0)+VLOOKUP($A21,'12'!$A$9:$Z$89,10,0)</f>
        <v>16889.939999999999</v>
      </c>
      <c r="K21" s="7">
        <f>+VLOOKUP($A21,'01'!$A$9:$AB$89,11,0)+VLOOKUP($A21,'02'!$A$9:$AB$89,11,0)+VLOOKUP($A21,'03'!$A$9:$AB$89,11,0)+VLOOKUP($A21,'04'!$A$9:$AB$89,11,0)+VLOOKUP($A21,'05'!$A$9:$AB$89,11,0)+VLOOKUP($A21,'06'!$A$9:$Z$89,11,0)+VLOOKUP($A21,'07'!$A$9:$AB$89,11,0)+VLOOKUP($A21,'08'!$A$9:$AB$89,11,0)+VLOOKUP($A21,'09'!$A$9:$AB$89,11,0)+VLOOKUP($A21,'10'!$A$9:$AB$89,11,0)+VLOOKUP($A21,'11'!$A$9:$Z$89,11,0)+VLOOKUP($A21,'12'!$A$9:$Z$89,11,0)</f>
        <v>13511.949999999999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f>VLOOKUP($A22,'01'!$A$9:$AB$89,3,0)+VLOOKUP($A22,'02'!$A$9:$AB$89,3,0)+VLOOKUP($A22,'03'!$A$9:$AB$89,3,0)+VLOOKUP($A22,'04'!$A$9:$AB$89,3,0)+VLOOKUP($A22,'05'!$A$9:$AB$89,3,0)+VLOOKUP($A22,'06'!$A$9:$Z$89,3,0)+VLOOKUP($A22,'07'!$A$9:$AB$89,3,0)+VLOOKUP($A22,'08'!$A$9:$AB$89,3,0)+VLOOKUP($A22,'09'!$A$9:$AB$89,3,0)+VLOOKUP($A22,'10'!$A$9:$AB$89,3,0)+VLOOKUP($A22,'11'!$A$9:$Z$89,3,0)+VLOOKUP($A22,'12'!$A$9:$AA$89,3,0)</f>
        <v>10575568.129999999</v>
      </c>
      <c r="D22" s="20">
        <f>+VLOOKUP($A22,'01'!$A$9:$AB$89,4,0)+VLOOKUP($A22,'02'!$A$9:$AB$89,4,0)+VLOOKUP($A22,'03'!$A$9:$AB$89,4,0)+VLOOKUP($A22,'04'!$A$9:$AB$89,4,0)+VLOOKUP($A22,'05'!$A$9:$AB$89,4,0)+VLOOKUP($A22,'06'!$A$9:$Z$89,4,0)+VLOOKUP($A22,'07'!$A$9:$AB$89,4,0)+VLOOKUP($A22,'08'!$A$9:$AB$89,4,0)+VLOOKUP($A22,'09'!$A$9:$AB$89,4,0)+VLOOKUP($A22,'10'!$A$9:$AB$89,4,0)+VLOOKUP($A22,'11'!$A$9:$Z$89,4,0)+VLOOKUP($A22,'12'!$A$9:$AA$89,4,0)</f>
        <v>8460454.5099999998</v>
      </c>
      <c r="E22" s="20">
        <f>+VLOOKUP($A22,'01'!$A$9:$AB$89,5,0)+VLOOKUP($A22,'02'!$A$9:$AB$89,5,0)+VLOOKUP($A22,'03'!$A$9:$AB$89,5,0)+VLOOKUP($A22,'04'!$A$9:$AB$89,5,0)+VLOOKUP($A22,'05'!$A$9:$AB$89,5,0)+VLOOKUP($A22,'06'!$A$9:$Z$89,5,0)+VLOOKUP($A22,'07'!$A$9:$AB$89,5,0)+VLOOKUP($A22,'08'!$A$9:$AB$89,5,0)+VLOOKUP($A22,'09'!$A$9:$AB$89,5,0)+VLOOKUP($A22,'10'!$A$9:$AB$89,5,0)+VLOOKUP($A22,'11'!$A$9:$Z$89,5,0)+VLOOKUP($A22,'12'!$A$9:$AA$89,5,0)</f>
        <v>136819.22263169999</v>
      </c>
      <c r="F22" s="20">
        <f>+VLOOKUP($A22,'01'!$A$9:$AB$89,6,0)+VLOOKUP($A22,'02'!$A$9:$AB$89,6,0)+VLOOKUP($A22,'03'!$A$9:$AB$89,6,0)+VLOOKUP($A22,'04'!$A$9:$AB$89,6,0)+VLOOKUP($A22,'05'!$A$9:$AB$89,6,0)+VLOOKUP($A22,'06'!$A$9:$Z$89,6,0)+VLOOKUP($A22,'07'!$A$9:$AB$89,6,0)+VLOOKUP($A22,'08'!$A$9:$AB$89,6,0)+VLOOKUP($A22,'09'!$A$9:$AB$89,6,0)+VLOOKUP($A22,'10'!$A$9:$AB$89,6,0)+VLOOKUP($A22,'11'!$A$9:$Z$89,6,0)+VLOOKUP($A22,'12'!$A$9:$AA$89,6,0)</f>
        <v>93091.33</v>
      </c>
      <c r="G22" s="20">
        <f>+VLOOKUP($A22,'01'!$A$9:$AB$89,7,0)+VLOOKUP($A22,'02'!$A$9:$AB$89,7,0)+VLOOKUP($A22,'03'!$A$9:$AB$89,7,0)+VLOOKUP($A22,'04'!$A$9:$AB$89,7,0)+VLOOKUP($A22,'05'!$A$9:$AB$89,7,0)+VLOOKUP($A22,'06'!$A$9:$Z$89,7,0)+VLOOKUP($A22,'07'!$A$9:$AB$89,7,0)+VLOOKUP($A22,'08'!$A$9:$AB$89,7,0)+VLOOKUP($A22,'09'!$A$9:$AB$89,7,0)+VLOOKUP($A22,'10'!$A$9:$AB$89,7,0)+VLOOKUP($A22,'11'!$A$9:$Z$89,7,0)+VLOOKUP($A22,'12'!$A$9:$AA$89,7,0)</f>
        <v>1044626.3200000001</v>
      </c>
      <c r="H22" s="7">
        <f>+VLOOKUP($A22,'01'!$A$9:$AB$89,8,0)+VLOOKUP($A22,'02'!$A$9:$AB$89,8,0)+VLOOKUP($A22,'03'!$A$9:$AB$89,8,0)+VLOOKUP($A22,'04'!$A$9:$AB$89,8,0)+VLOOKUP($A22,'05'!$A$9:$AB$89,8,0)+VLOOKUP($A22,'06'!$A$9:$Z$89,8,0)+VLOOKUP($A22,'07'!$A$9:$AB$89,8,0)+VLOOKUP($A22,'08'!$A$9:$AB$89,8,0)+VLOOKUP($A22,'09'!$A$9:$AB$89,8,0)+VLOOKUP($A22,'10'!$A$9:$AB$89,8,0)+VLOOKUP($A22,'11'!$A$9:$Z$89,8,0)+VLOOKUP($A22,'12'!$A$9:$AA$89,8,0)</f>
        <v>835701.26</v>
      </c>
      <c r="I22" s="8">
        <f>+VLOOKUP($A22,'01'!$A$9:$AB$89,9,0)+VLOOKUP($A22,'02'!$A$9:$AB$89,9,0)+VLOOKUP($A22,'03'!$A$9:$AB$89,9,0)+VLOOKUP($A22,'04'!$A$9:$AB$89,9,0)+VLOOKUP($A22,'05'!$A$9:$AB$89,9,0)+VLOOKUP($A22,'06'!$A$9:$Z$89,9,0)+VLOOKUP($A22,'07'!$A$9:$AB$89,9,0)+VLOOKUP($A22,'08'!$A$9:$AB$89,9,0)+VLOOKUP($A22,'09'!$A$9:$AB$89,9,0)+VLOOKUP($A22,'10'!$A$9:$AB$89,9,0)+VLOOKUP($A22,'11'!$A$9:$Z$89,9,0)+VLOOKUP($A22,'12'!$A$9:$Z$89,9,0)</f>
        <v>15233.96</v>
      </c>
      <c r="J22" s="20">
        <f>+VLOOKUP($A22,'01'!$A$9:$AB$89,10,0)+VLOOKUP($A22,'02'!$A$9:$AB$89,10,0)+VLOOKUP($A22,'03'!$A$9:$AB$89,10,0)+VLOOKUP($A22,'04'!$A$9:$AB$89,10,0)+VLOOKUP($A22,'05'!$A$9:$AB$89,10,0)+VLOOKUP($A22,'06'!$A$9:$Z$89,10,0)+VLOOKUP($A22,'07'!$A$9:$AB$89,10,0)+VLOOKUP($A22,'08'!$A$9:$AB$89,10,0)+VLOOKUP($A22,'09'!$A$9:$AB$89,10,0)+VLOOKUP($A22,'10'!$A$9:$AB$89,10,0)+VLOOKUP($A22,'11'!$A$9:$Z$89,10,0)+VLOOKUP($A22,'12'!$A$9:$Z$89,10,0)</f>
        <v>28632.21</v>
      </c>
      <c r="K22" s="7">
        <f>+VLOOKUP($A22,'01'!$A$9:$AB$89,11,0)+VLOOKUP($A22,'02'!$A$9:$AB$89,11,0)+VLOOKUP($A22,'03'!$A$9:$AB$89,11,0)+VLOOKUP($A22,'04'!$A$9:$AB$89,11,0)+VLOOKUP($A22,'05'!$A$9:$AB$89,11,0)+VLOOKUP($A22,'06'!$A$9:$Z$89,11,0)+VLOOKUP($A22,'07'!$A$9:$AB$89,11,0)+VLOOKUP($A22,'08'!$A$9:$AB$89,11,0)+VLOOKUP($A22,'09'!$A$9:$AB$89,11,0)+VLOOKUP($A22,'10'!$A$9:$AB$89,11,0)+VLOOKUP($A22,'11'!$A$9:$Z$89,11,0)+VLOOKUP($A22,'12'!$A$9:$Z$89,11,0)</f>
        <v>22905.77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f>VLOOKUP($A23,'01'!$A$9:$AB$89,3,0)+VLOOKUP($A23,'02'!$A$9:$AB$89,3,0)+VLOOKUP($A23,'03'!$A$9:$AB$89,3,0)+VLOOKUP($A23,'04'!$A$9:$AB$89,3,0)+VLOOKUP($A23,'05'!$A$9:$AB$89,3,0)+VLOOKUP($A23,'06'!$A$9:$Z$89,3,0)+VLOOKUP($A23,'07'!$A$9:$AB$89,3,0)+VLOOKUP($A23,'08'!$A$9:$AB$89,3,0)+VLOOKUP($A23,'09'!$A$9:$AB$89,3,0)+VLOOKUP($A23,'10'!$A$9:$AB$89,3,0)+VLOOKUP($A23,'11'!$A$9:$Z$89,3,0)+VLOOKUP($A23,'12'!$A$9:$AA$89,3,0)</f>
        <v>5008402.4200000009</v>
      </c>
      <c r="D23" s="20">
        <f>+VLOOKUP($A23,'01'!$A$9:$AB$89,4,0)+VLOOKUP($A23,'02'!$A$9:$AB$89,4,0)+VLOOKUP($A23,'03'!$A$9:$AB$89,4,0)+VLOOKUP($A23,'04'!$A$9:$AB$89,4,0)+VLOOKUP($A23,'05'!$A$9:$AB$89,4,0)+VLOOKUP($A23,'06'!$A$9:$Z$89,4,0)+VLOOKUP($A23,'07'!$A$9:$AB$89,4,0)+VLOOKUP($A23,'08'!$A$9:$AB$89,4,0)+VLOOKUP($A23,'09'!$A$9:$AB$89,4,0)+VLOOKUP($A23,'10'!$A$9:$AB$89,4,0)+VLOOKUP($A23,'11'!$A$9:$Z$89,4,0)+VLOOKUP($A23,'12'!$A$9:$AA$89,4,0)</f>
        <v>4006721.9800000009</v>
      </c>
      <c r="E23" s="20">
        <f>+VLOOKUP($A23,'01'!$A$9:$AB$89,5,0)+VLOOKUP($A23,'02'!$A$9:$AB$89,5,0)+VLOOKUP($A23,'03'!$A$9:$AB$89,5,0)+VLOOKUP($A23,'04'!$A$9:$AB$89,5,0)+VLOOKUP($A23,'05'!$A$9:$AB$89,5,0)+VLOOKUP($A23,'06'!$A$9:$Z$89,5,0)+VLOOKUP($A23,'07'!$A$9:$AB$89,5,0)+VLOOKUP($A23,'08'!$A$9:$AB$89,5,0)+VLOOKUP($A23,'09'!$A$9:$AB$89,5,0)+VLOOKUP($A23,'10'!$A$9:$AB$89,5,0)+VLOOKUP($A23,'11'!$A$9:$Z$89,5,0)+VLOOKUP($A23,'12'!$A$9:$AA$89,5,0)</f>
        <v>52520.498483500007</v>
      </c>
      <c r="F23" s="20">
        <f>+VLOOKUP($A23,'01'!$A$9:$AB$89,6,0)+VLOOKUP($A23,'02'!$A$9:$AB$89,6,0)+VLOOKUP($A23,'03'!$A$9:$AB$89,6,0)+VLOOKUP($A23,'04'!$A$9:$AB$89,6,0)+VLOOKUP($A23,'05'!$A$9:$AB$89,6,0)+VLOOKUP($A23,'06'!$A$9:$Z$89,6,0)+VLOOKUP($A23,'07'!$A$9:$AB$89,6,0)+VLOOKUP($A23,'08'!$A$9:$AB$89,6,0)+VLOOKUP($A23,'09'!$A$9:$AB$89,6,0)+VLOOKUP($A23,'10'!$A$9:$AB$89,6,0)+VLOOKUP($A23,'11'!$A$9:$Z$89,6,0)+VLOOKUP($A23,'12'!$A$9:$AA$89,6,0)</f>
        <v>44123.62</v>
      </c>
      <c r="G23" s="20">
        <f>+VLOOKUP($A23,'01'!$A$9:$AB$89,7,0)+VLOOKUP($A23,'02'!$A$9:$AB$89,7,0)+VLOOKUP($A23,'03'!$A$9:$AB$89,7,0)+VLOOKUP($A23,'04'!$A$9:$AB$89,7,0)+VLOOKUP($A23,'05'!$A$9:$AB$89,7,0)+VLOOKUP($A23,'06'!$A$9:$Z$89,7,0)+VLOOKUP($A23,'07'!$A$9:$AB$89,7,0)+VLOOKUP($A23,'08'!$A$9:$AB$89,7,0)+VLOOKUP($A23,'09'!$A$9:$AB$89,7,0)+VLOOKUP($A23,'10'!$A$9:$AB$89,7,0)+VLOOKUP($A23,'11'!$A$9:$Z$89,7,0)+VLOOKUP($A23,'12'!$A$9:$AA$89,7,0)</f>
        <v>185956.51</v>
      </c>
      <c r="H23" s="7">
        <f>+VLOOKUP($A23,'01'!$A$9:$AB$89,8,0)+VLOOKUP($A23,'02'!$A$9:$AB$89,8,0)+VLOOKUP($A23,'03'!$A$9:$AB$89,8,0)+VLOOKUP($A23,'04'!$A$9:$AB$89,8,0)+VLOOKUP($A23,'05'!$A$9:$AB$89,8,0)+VLOOKUP($A23,'06'!$A$9:$Z$89,8,0)+VLOOKUP($A23,'07'!$A$9:$AB$89,8,0)+VLOOKUP($A23,'08'!$A$9:$AB$89,8,0)+VLOOKUP($A23,'09'!$A$9:$AB$89,8,0)+VLOOKUP($A23,'10'!$A$9:$AB$89,8,0)+VLOOKUP($A23,'11'!$A$9:$Z$89,8,0)+VLOOKUP($A23,'12'!$A$9:$AA$89,8,0)</f>
        <v>148765.46000000002</v>
      </c>
      <c r="I23" s="8">
        <f>+VLOOKUP($A23,'01'!$A$9:$AB$89,9,0)+VLOOKUP($A23,'02'!$A$9:$AB$89,9,0)+VLOOKUP($A23,'03'!$A$9:$AB$89,9,0)+VLOOKUP($A23,'04'!$A$9:$AB$89,9,0)+VLOOKUP($A23,'05'!$A$9:$AB$89,9,0)+VLOOKUP($A23,'06'!$A$9:$Z$89,9,0)+VLOOKUP($A23,'07'!$A$9:$AB$89,9,0)+VLOOKUP($A23,'08'!$A$9:$AB$89,9,0)+VLOOKUP($A23,'09'!$A$9:$AB$89,9,0)+VLOOKUP($A23,'10'!$A$9:$AB$89,9,0)+VLOOKUP($A23,'11'!$A$9:$Z$89,9,0)+VLOOKUP($A23,'12'!$A$9:$Z$89,9,0)</f>
        <v>6564.05</v>
      </c>
      <c r="J23" s="20">
        <f>+VLOOKUP($A23,'01'!$A$9:$AB$89,10,0)+VLOOKUP($A23,'02'!$A$9:$AB$89,10,0)+VLOOKUP($A23,'03'!$A$9:$AB$89,10,0)+VLOOKUP($A23,'04'!$A$9:$AB$89,10,0)+VLOOKUP($A23,'05'!$A$9:$AB$89,10,0)+VLOOKUP($A23,'06'!$A$9:$Z$89,10,0)+VLOOKUP($A23,'07'!$A$9:$AB$89,10,0)+VLOOKUP($A23,'08'!$A$9:$AB$89,10,0)+VLOOKUP($A23,'09'!$A$9:$AB$89,10,0)+VLOOKUP($A23,'10'!$A$9:$AB$89,10,0)+VLOOKUP($A23,'11'!$A$9:$Z$89,10,0)+VLOOKUP($A23,'12'!$A$9:$Z$89,10,0)</f>
        <v>10990.98</v>
      </c>
      <c r="K23" s="7">
        <f>+VLOOKUP($A23,'01'!$A$9:$AB$89,11,0)+VLOOKUP($A23,'02'!$A$9:$AB$89,11,0)+VLOOKUP($A23,'03'!$A$9:$AB$89,11,0)+VLOOKUP($A23,'04'!$A$9:$AB$89,11,0)+VLOOKUP($A23,'05'!$A$9:$AB$89,11,0)+VLOOKUP($A23,'06'!$A$9:$Z$89,11,0)+VLOOKUP($A23,'07'!$A$9:$AB$89,11,0)+VLOOKUP($A23,'08'!$A$9:$AB$89,11,0)+VLOOKUP($A23,'09'!$A$9:$AB$89,11,0)+VLOOKUP($A23,'10'!$A$9:$AB$89,11,0)+VLOOKUP($A23,'11'!$A$9:$Z$89,11,0)+VLOOKUP($A23,'12'!$A$9:$Z$89,11,0)</f>
        <v>8792.7799999999988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f>VLOOKUP($A24,'01'!$A$9:$AB$89,3,0)+VLOOKUP($A24,'02'!$A$9:$AB$89,3,0)+VLOOKUP($A24,'03'!$A$9:$AB$89,3,0)+VLOOKUP($A24,'04'!$A$9:$AB$89,3,0)+VLOOKUP($A24,'05'!$A$9:$AB$89,3,0)+VLOOKUP($A24,'06'!$A$9:$Z$89,3,0)+VLOOKUP($A24,'07'!$A$9:$AB$89,3,0)+VLOOKUP($A24,'08'!$A$9:$AB$89,3,0)+VLOOKUP($A24,'09'!$A$9:$AB$89,3,0)+VLOOKUP($A24,'10'!$A$9:$AB$89,3,0)+VLOOKUP($A24,'11'!$A$9:$Z$89,3,0)+VLOOKUP($A24,'12'!$A$9:$AA$89,3,0)</f>
        <v>1997035.0400000003</v>
      </c>
      <c r="D24" s="20">
        <f>+VLOOKUP($A24,'01'!$A$9:$AB$89,4,0)+VLOOKUP($A24,'02'!$A$9:$AB$89,4,0)+VLOOKUP($A24,'03'!$A$9:$AB$89,4,0)+VLOOKUP($A24,'04'!$A$9:$AB$89,4,0)+VLOOKUP($A24,'05'!$A$9:$AB$89,4,0)+VLOOKUP($A24,'06'!$A$9:$Z$89,4,0)+VLOOKUP($A24,'07'!$A$9:$AB$89,4,0)+VLOOKUP($A24,'08'!$A$9:$AB$89,4,0)+VLOOKUP($A24,'09'!$A$9:$AB$89,4,0)+VLOOKUP($A24,'10'!$A$9:$AB$89,4,0)+VLOOKUP($A24,'11'!$A$9:$Z$89,4,0)+VLOOKUP($A24,'12'!$A$9:$AA$89,4,0)</f>
        <v>1597628.0700000003</v>
      </c>
      <c r="E24" s="20">
        <f>+VLOOKUP($A24,'01'!$A$9:$AB$89,5,0)+VLOOKUP($A24,'02'!$A$9:$AB$89,5,0)+VLOOKUP($A24,'03'!$A$9:$AB$89,5,0)+VLOOKUP($A24,'04'!$A$9:$AB$89,5,0)+VLOOKUP($A24,'05'!$A$9:$AB$89,5,0)+VLOOKUP($A24,'06'!$A$9:$Z$89,5,0)+VLOOKUP($A24,'07'!$A$9:$AB$89,5,0)+VLOOKUP($A24,'08'!$A$9:$AB$89,5,0)+VLOOKUP($A24,'09'!$A$9:$AB$89,5,0)+VLOOKUP($A24,'10'!$A$9:$AB$89,5,0)+VLOOKUP($A24,'11'!$A$9:$Z$89,5,0)+VLOOKUP($A24,'12'!$A$9:$AA$89,5,0)</f>
        <v>23401.538564799997</v>
      </c>
      <c r="F24" s="20">
        <f>+VLOOKUP($A24,'01'!$A$9:$AB$89,6,0)+VLOOKUP($A24,'02'!$A$9:$AB$89,6,0)+VLOOKUP($A24,'03'!$A$9:$AB$89,6,0)+VLOOKUP($A24,'04'!$A$9:$AB$89,6,0)+VLOOKUP($A24,'05'!$A$9:$AB$89,6,0)+VLOOKUP($A24,'06'!$A$9:$Z$89,6,0)+VLOOKUP($A24,'07'!$A$9:$AB$89,6,0)+VLOOKUP($A24,'08'!$A$9:$AB$89,6,0)+VLOOKUP($A24,'09'!$A$9:$AB$89,6,0)+VLOOKUP($A24,'10'!$A$9:$AB$89,6,0)+VLOOKUP($A24,'11'!$A$9:$Z$89,6,0)+VLOOKUP($A24,'12'!$A$9:$AA$89,6,0)</f>
        <v>17586.269999999997</v>
      </c>
      <c r="G24" s="20">
        <f>+VLOOKUP($A24,'01'!$A$9:$AB$89,7,0)+VLOOKUP($A24,'02'!$A$9:$AB$89,7,0)+VLOOKUP($A24,'03'!$A$9:$AB$89,7,0)+VLOOKUP($A24,'04'!$A$9:$AB$89,7,0)+VLOOKUP($A24,'05'!$A$9:$AB$89,7,0)+VLOOKUP($A24,'06'!$A$9:$Z$89,7,0)+VLOOKUP($A24,'07'!$A$9:$AB$89,7,0)+VLOOKUP($A24,'08'!$A$9:$AB$89,7,0)+VLOOKUP($A24,'09'!$A$9:$AB$89,7,0)+VLOOKUP($A24,'10'!$A$9:$AB$89,7,0)+VLOOKUP($A24,'11'!$A$9:$Z$89,7,0)+VLOOKUP($A24,'12'!$A$9:$AA$89,7,0)</f>
        <v>965504.33999999985</v>
      </c>
      <c r="H24" s="7">
        <f>+VLOOKUP($A24,'01'!$A$9:$AB$89,8,0)+VLOOKUP($A24,'02'!$A$9:$AB$89,8,0)+VLOOKUP($A24,'03'!$A$9:$AB$89,8,0)+VLOOKUP($A24,'04'!$A$9:$AB$89,8,0)+VLOOKUP($A24,'05'!$A$9:$AB$89,8,0)+VLOOKUP($A24,'06'!$A$9:$Z$89,8,0)+VLOOKUP($A24,'07'!$A$9:$AB$89,8,0)+VLOOKUP($A24,'08'!$A$9:$AB$89,8,0)+VLOOKUP($A24,'09'!$A$9:$AB$89,8,0)+VLOOKUP($A24,'10'!$A$9:$AB$89,8,0)+VLOOKUP($A24,'11'!$A$9:$Z$89,8,0)+VLOOKUP($A24,'12'!$A$9:$AA$89,8,0)</f>
        <v>772403.72</v>
      </c>
      <c r="I24" s="8">
        <f>+VLOOKUP($A24,'01'!$A$9:$AB$89,9,0)+VLOOKUP($A24,'02'!$A$9:$AB$89,9,0)+VLOOKUP($A24,'03'!$A$9:$AB$89,9,0)+VLOOKUP($A24,'04'!$A$9:$AB$89,9,0)+VLOOKUP($A24,'05'!$A$9:$AB$89,9,0)+VLOOKUP($A24,'06'!$A$9:$Z$89,9,0)+VLOOKUP($A24,'07'!$A$9:$AB$89,9,0)+VLOOKUP($A24,'08'!$A$9:$AB$89,9,0)+VLOOKUP($A24,'09'!$A$9:$AB$89,9,0)+VLOOKUP($A24,'10'!$A$9:$AB$89,9,0)+VLOOKUP($A24,'11'!$A$9:$Z$89,9,0)+VLOOKUP($A24,'12'!$A$9:$Z$89,9,0)</f>
        <v>4952.5600000000004</v>
      </c>
      <c r="J24" s="20">
        <f>+VLOOKUP($A24,'01'!$A$9:$AB$89,10,0)+VLOOKUP($A24,'02'!$A$9:$AB$89,10,0)+VLOOKUP($A24,'03'!$A$9:$AB$89,10,0)+VLOOKUP($A24,'04'!$A$9:$AB$89,10,0)+VLOOKUP($A24,'05'!$A$9:$AB$89,10,0)+VLOOKUP($A24,'06'!$A$9:$Z$89,10,0)+VLOOKUP($A24,'07'!$A$9:$AB$89,10,0)+VLOOKUP($A24,'08'!$A$9:$AB$89,10,0)+VLOOKUP($A24,'09'!$A$9:$AB$89,10,0)+VLOOKUP($A24,'10'!$A$9:$AB$89,10,0)+VLOOKUP($A24,'11'!$A$9:$Z$89,10,0)+VLOOKUP($A24,'12'!$A$9:$Z$89,10,0)</f>
        <v>4897.25</v>
      </c>
      <c r="K24" s="7">
        <f>+VLOOKUP($A24,'01'!$A$9:$AB$89,11,0)+VLOOKUP($A24,'02'!$A$9:$AB$89,11,0)+VLOOKUP($A24,'03'!$A$9:$AB$89,11,0)+VLOOKUP($A24,'04'!$A$9:$AB$89,11,0)+VLOOKUP($A24,'05'!$A$9:$AB$89,11,0)+VLOOKUP($A24,'06'!$A$9:$Z$89,11,0)+VLOOKUP($A24,'07'!$A$9:$AB$89,11,0)+VLOOKUP($A24,'08'!$A$9:$AB$89,11,0)+VLOOKUP($A24,'09'!$A$9:$AB$89,11,0)+VLOOKUP($A24,'10'!$A$9:$AB$89,11,0)+VLOOKUP($A24,'11'!$A$9:$Z$89,11,0)+VLOOKUP($A24,'12'!$A$9:$Z$89,11,0)</f>
        <v>3917.8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f>VLOOKUP($A25,'01'!$A$9:$AB$89,3,0)+VLOOKUP($A25,'02'!$A$9:$AB$89,3,0)+VLOOKUP($A25,'03'!$A$9:$AB$89,3,0)+VLOOKUP($A25,'04'!$A$9:$AB$89,3,0)+VLOOKUP($A25,'05'!$A$9:$AB$89,3,0)+VLOOKUP($A25,'06'!$A$9:$Z$89,3,0)+VLOOKUP($A25,'07'!$A$9:$AB$89,3,0)+VLOOKUP($A25,'08'!$A$9:$AB$89,3,0)+VLOOKUP($A25,'09'!$A$9:$AB$89,3,0)+VLOOKUP($A25,'10'!$A$9:$AB$89,3,0)+VLOOKUP($A25,'11'!$A$9:$Z$89,3,0)+VLOOKUP($A25,'12'!$A$9:$AA$89,3,0)</f>
        <v>4973856.4099999992</v>
      </c>
      <c r="D25" s="20">
        <f>+VLOOKUP($A25,'01'!$A$9:$AB$89,4,0)+VLOOKUP($A25,'02'!$A$9:$AB$89,4,0)+VLOOKUP($A25,'03'!$A$9:$AB$89,4,0)+VLOOKUP($A25,'04'!$A$9:$AB$89,4,0)+VLOOKUP($A25,'05'!$A$9:$AB$89,4,0)+VLOOKUP($A25,'06'!$A$9:$Z$89,4,0)+VLOOKUP($A25,'07'!$A$9:$AB$89,4,0)+VLOOKUP($A25,'08'!$A$9:$AB$89,4,0)+VLOOKUP($A25,'09'!$A$9:$AB$89,4,0)+VLOOKUP($A25,'10'!$A$9:$AB$89,4,0)+VLOOKUP($A25,'11'!$A$9:$Z$89,4,0)+VLOOKUP($A25,'12'!$A$9:$AA$89,4,0)</f>
        <v>3979085.129999999</v>
      </c>
      <c r="E25" s="20">
        <f>+VLOOKUP($A25,'01'!$A$9:$AB$89,5,0)+VLOOKUP($A25,'02'!$A$9:$AB$89,5,0)+VLOOKUP($A25,'03'!$A$9:$AB$89,5,0)+VLOOKUP($A25,'04'!$A$9:$AB$89,5,0)+VLOOKUP($A25,'05'!$A$9:$AB$89,5,0)+VLOOKUP($A25,'06'!$A$9:$Z$89,5,0)+VLOOKUP($A25,'07'!$A$9:$AB$89,5,0)+VLOOKUP($A25,'08'!$A$9:$AB$89,5,0)+VLOOKUP($A25,'09'!$A$9:$AB$89,5,0)+VLOOKUP($A25,'10'!$A$9:$AB$89,5,0)+VLOOKUP($A25,'11'!$A$9:$Z$89,5,0)+VLOOKUP($A25,'12'!$A$9:$AA$89,5,0)</f>
        <v>55977.543953300003</v>
      </c>
      <c r="F25" s="20">
        <f>+VLOOKUP($A25,'01'!$A$9:$AB$89,6,0)+VLOOKUP($A25,'02'!$A$9:$AB$89,6,0)+VLOOKUP($A25,'03'!$A$9:$AB$89,6,0)+VLOOKUP($A25,'04'!$A$9:$AB$89,6,0)+VLOOKUP($A25,'05'!$A$9:$AB$89,6,0)+VLOOKUP($A25,'06'!$A$9:$Z$89,6,0)+VLOOKUP($A25,'07'!$A$9:$AB$89,6,0)+VLOOKUP($A25,'08'!$A$9:$AB$89,6,0)+VLOOKUP($A25,'09'!$A$9:$AB$89,6,0)+VLOOKUP($A25,'10'!$A$9:$AB$89,6,0)+VLOOKUP($A25,'11'!$A$9:$Z$89,6,0)+VLOOKUP($A25,'12'!$A$9:$AA$89,6,0)</f>
        <v>43807.69</v>
      </c>
      <c r="G25" s="20">
        <f>+VLOOKUP($A25,'01'!$A$9:$AB$89,7,0)+VLOOKUP($A25,'02'!$A$9:$AB$89,7,0)+VLOOKUP($A25,'03'!$A$9:$AB$89,7,0)+VLOOKUP($A25,'04'!$A$9:$AB$89,7,0)+VLOOKUP($A25,'05'!$A$9:$AB$89,7,0)+VLOOKUP($A25,'06'!$A$9:$Z$89,7,0)+VLOOKUP($A25,'07'!$A$9:$AB$89,7,0)+VLOOKUP($A25,'08'!$A$9:$AB$89,7,0)+VLOOKUP($A25,'09'!$A$9:$AB$89,7,0)+VLOOKUP($A25,'10'!$A$9:$AB$89,7,0)+VLOOKUP($A25,'11'!$A$9:$Z$89,7,0)+VLOOKUP($A25,'12'!$A$9:$AA$89,7,0)</f>
        <v>203930.61</v>
      </c>
      <c r="H25" s="7">
        <f>+VLOOKUP($A25,'01'!$A$9:$AB$89,8,0)+VLOOKUP($A25,'02'!$A$9:$AB$89,8,0)+VLOOKUP($A25,'03'!$A$9:$AB$89,8,0)+VLOOKUP($A25,'04'!$A$9:$AB$89,8,0)+VLOOKUP($A25,'05'!$A$9:$AB$89,8,0)+VLOOKUP($A25,'06'!$A$9:$Z$89,8,0)+VLOOKUP($A25,'07'!$A$9:$AB$89,8,0)+VLOOKUP($A25,'08'!$A$9:$AB$89,8,0)+VLOOKUP($A25,'09'!$A$9:$AB$89,8,0)+VLOOKUP($A25,'10'!$A$9:$AB$89,8,0)+VLOOKUP($A25,'11'!$A$9:$Z$89,8,0)+VLOOKUP($A25,'12'!$A$9:$AA$89,8,0)</f>
        <v>163144.72999999998</v>
      </c>
      <c r="I25" s="8">
        <f>+VLOOKUP($A25,'01'!$A$9:$AB$89,9,0)+VLOOKUP($A25,'02'!$A$9:$AB$89,9,0)+VLOOKUP($A25,'03'!$A$9:$AB$89,9,0)+VLOOKUP($A25,'04'!$A$9:$AB$89,9,0)+VLOOKUP($A25,'05'!$A$9:$AB$89,9,0)+VLOOKUP($A25,'06'!$A$9:$Z$89,9,0)+VLOOKUP($A25,'07'!$A$9:$AB$89,9,0)+VLOOKUP($A25,'08'!$A$9:$AB$89,9,0)+VLOOKUP($A25,'09'!$A$9:$AB$89,9,0)+VLOOKUP($A25,'10'!$A$9:$AB$89,9,0)+VLOOKUP($A25,'11'!$A$9:$Z$89,9,0)+VLOOKUP($A25,'12'!$A$9:$Z$89,9,0)</f>
        <v>5297.99</v>
      </c>
      <c r="J25" s="20">
        <f>+VLOOKUP($A25,'01'!$A$9:$AB$89,10,0)+VLOOKUP($A25,'02'!$A$9:$AB$89,10,0)+VLOOKUP($A25,'03'!$A$9:$AB$89,10,0)+VLOOKUP($A25,'04'!$A$9:$AB$89,10,0)+VLOOKUP($A25,'05'!$A$9:$AB$89,10,0)+VLOOKUP($A25,'06'!$A$9:$Z$89,10,0)+VLOOKUP($A25,'07'!$A$9:$AB$89,10,0)+VLOOKUP($A25,'08'!$A$9:$AB$89,10,0)+VLOOKUP($A25,'09'!$A$9:$AB$89,10,0)+VLOOKUP($A25,'10'!$A$9:$AB$89,10,0)+VLOOKUP($A25,'11'!$A$9:$Z$89,10,0)+VLOOKUP($A25,'12'!$A$9:$Z$89,10,0)</f>
        <v>11714.44</v>
      </c>
      <c r="K25" s="7">
        <f>+VLOOKUP($A25,'01'!$A$9:$AB$89,11,0)+VLOOKUP($A25,'02'!$A$9:$AB$89,11,0)+VLOOKUP($A25,'03'!$A$9:$AB$89,11,0)+VLOOKUP($A25,'04'!$A$9:$AB$89,11,0)+VLOOKUP($A25,'05'!$A$9:$AB$89,11,0)+VLOOKUP($A25,'06'!$A$9:$Z$89,11,0)+VLOOKUP($A25,'07'!$A$9:$AB$89,11,0)+VLOOKUP($A25,'08'!$A$9:$AB$89,11,0)+VLOOKUP($A25,'09'!$A$9:$AB$89,11,0)+VLOOKUP($A25,'10'!$A$9:$AB$89,11,0)+VLOOKUP($A25,'11'!$A$9:$Z$89,11,0)+VLOOKUP($A25,'12'!$A$9:$Z$89,11,0)</f>
        <v>9371.5500000000011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f>VLOOKUP($A26,'01'!$A$9:$AB$89,3,0)+VLOOKUP($A26,'02'!$A$9:$AB$89,3,0)+VLOOKUP($A26,'03'!$A$9:$AB$89,3,0)+VLOOKUP($A26,'04'!$A$9:$AB$89,3,0)+VLOOKUP($A26,'05'!$A$9:$AB$89,3,0)+VLOOKUP($A26,'06'!$A$9:$Z$89,3,0)+VLOOKUP($A26,'07'!$A$9:$AB$89,3,0)+VLOOKUP($A26,'08'!$A$9:$AB$89,3,0)+VLOOKUP($A26,'09'!$A$9:$AB$89,3,0)+VLOOKUP($A26,'10'!$A$9:$AB$89,3,0)+VLOOKUP($A26,'11'!$A$9:$Z$89,3,0)+VLOOKUP($A26,'12'!$A$9:$AA$89,3,0)</f>
        <v>32978421.889999993</v>
      </c>
      <c r="D26" s="20">
        <f>+VLOOKUP($A26,'01'!$A$9:$AB$89,4,0)+VLOOKUP($A26,'02'!$A$9:$AB$89,4,0)+VLOOKUP($A26,'03'!$A$9:$AB$89,4,0)+VLOOKUP($A26,'04'!$A$9:$AB$89,4,0)+VLOOKUP($A26,'05'!$A$9:$AB$89,4,0)+VLOOKUP($A26,'06'!$A$9:$Z$89,4,0)+VLOOKUP($A26,'07'!$A$9:$AB$89,4,0)+VLOOKUP($A26,'08'!$A$9:$AB$89,4,0)+VLOOKUP($A26,'09'!$A$9:$AB$89,4,0)+VLOOKUP($A26,'10'!$A$9:$AB$89,4,0)+VLOOKUP($A26,'11'!$A$9:$Z$89,4,0)+VLOOKUP($A26,'12'!$A$9:$AA$89,4,0)</f>
        <v>26382737.52999999</v>
      </c>
      <c r="E26" s="20">
        <f>+VLOOKUP($A26,'01'!$A$9:$AB$89,5,0)+VLOOKUP($A26,'02'!$A$9:$AB$89,5,0)+VLOOKUP($A26,'03'!$A$9:$AB$89,5,0)+VLOOKUP($A26,'04'!$A$9:$AB$89,5,0)+VLOOKUP($A26,'05'!$A$9:$AB$89,5,0)+VLOOKUP($A26,'06'!$A$9:$Z$89,5,0)+VLOOKUP($A26,'07'!$A$9:$AB$89,5,0)+VLOOKUP($A26,'08'!$A$9:$AB$89,5,0)+VLOOKUP($A26,'09'!$A$9:$AB$89,5,0)+VLOOKUP($A26,'10'!$A$9:$AB$89,5,0)+VLOOKUP($A26,'11'!$A$9:$Z$89,5,0)+VLOOKUP($A26,'12'!$A$9:$AA$89,5,0)</f>
        <v>413781.75007760001</v>
      </c>
      <c r="F26" s="20">
        <f>+VLOOKUP($A26,'01'!$A$9:$AB$89,6,0)+VLOOKUP($A26,'02'!$A$9:$AB$89,6,0)+VLOOKUP($A26,'03'!$A$9:$AB$89,6,0)+VLOOKUP($A26,'04'!$A$9:$AB$89,6,0)+VLOOKUP($A26,'05'!$A$9:$AB$89,6,0)+VLOOKUP($A26,'06'!$A$9:$Z$89,6,0)+VLOOKUP($A26,'07'!$A$9:$AB$89,6,0)+VLOOKUP($A26,'08'!$A$9:$AB$89,6,0)+VLOOKUP($A26,'09'!$A$9:$AB$89,6,0)+VLOOKUP($A26,'10'!$A$9:$AB$89,6,0)+VLOOKUP($A26,'11'!$A$9:$Z$89,6,0)+VLOOKUP($A26,'12'!$A$9:$AA$89,6,0)</f>
        <v>290331.2</v>
      </c>
      <c r="G26" s="20">
        <f>+VLOOKUP($A26,'01'!$A$9:$AB$89,7,0)+VLOOKUP($A26,'02'!$A$9:$AB$89,7,0)+VLOOKUP($A26,'03'!$A$9:$AB$89,7,0)+VLOOKUP($A26,'04'!$A$9:$AB$89,7,0)+VLOOKUP($A26,'05'!$A$9:$AB$89,7,0)+VLOOKUP($A26,'06'!$A$9:$Z$89,7,0)+VLOOKUP($A26,'07'!$A$9:$AB$89,7,0)+VLOOKUP($A26,'08'!$A$9:$AB$89,7,0)+VLOOKUP($A26,'09'!$A$9:$AB$89,7,0)+VLOOKUP($A26,'10'!$A$9:$AB$89,7,0)+VLOOKUP($A26,'11'!$A$9:$Z$89,7,0)+VLOOKUP($A26,'12'!$A$9:$AA$89,7,0)</f>
        <v>4518313.01</v>
      </c>
      <c r="H26" s="7">
        <f>+VLOOKUP($A26,'01'!$A$9:$AB$89,8,0)+VLOOKUP($A26,'02'!$A$9:$AB$89,8,0)+VLOOKUP($A26,'03'!$A$9:$AB$89,8,0)+VLOOKUP($A26,'04'!$A$9:$AB$89,8,0)+VLOOKUP($A26,'05'!$A$9:$AB$89,8,0)+VLOOKUP($A26,'06'!$A$9:$Z$89,8,0)+VLOOKUP($A26,'07'!$A$9:$AB$89,8,0)+VLOOKUP($A26,'08'!$A$9:$AB$89,8,0)+VLOOKUP($A26,'09'!$A$9:$AB$89,8,0)+VLOOKUP($A26,'10'!$A$9:$AB$89,8,0)+VLOOKUP($A26,'11'!$A$9:$Z$89,8,0)+VLOOKUP($A26,'12'!$A$9:$AA$89,8,0)</f>
        <v>3614650.6999999993</v>
      </c>
      <c r="I26" s="8">
        <f>+VLOOKUP($A26,'01'!$A$9:$AB$89,9,0)+VLOOKUP($A26,'02'!$A$9:$AB$89,9,0)+VLOOKUP($A26,'03'!$A$9:$AB$89,9,0)+VLOOKUP($A26,'04'!$A$9:$AB$89,9,0)+VLOOKUP($A26,'05'!$A$9:$AB$89,9,0)+VLOOKUP($A26,'06'!$A$9:$Z$89,9,0)+VLOOKUP($A26,'07'!$A$9:$AB$89,9,0)+VLOOKUP($A26,'08'!$A$9:$AB$89,9,0)+VLOOKUP($A26,'09'!$A$9:$AB$89,9,0)+VLOOKUP($A26,'10'!$A$9:$AB$89,9,0)+VLOOKUP($A26,'11'!$A$9:$Z$89,9,0)+VLOOKUP($A26,'12'!$A$9:$Z$89,9,0)</f>
        <v>51675.39</v>
      </c>
      <c r="J26" s="20">
        <f>+VLOOKUP($A26,'01'!$A$9:$AB$89,10,0)+VLOOKUP($A26,'02'!$A$9:$AB$89,10,0)+VLOOKUP($A26,'03'!$A$9:$AB$89,10,0)+VLOOKUP($A26,'04'!$A$9:$AB$89,10,0)+VLOOKUP($A26,'05'!$A$9:$AB$89,10,0)+VLOOKUP($A26,'06'!$A$9:$Z$89,10,0)+VLOOKUP($A26,'07'!$A$9:$AB$89,10,0)+VLOOKUP($A26,'08'!$A$9:$AB$89,10,0)+VLOOKUP($A26,'09'!$A$9:$AB$89,10,0)+VLOOKUP($A26,'10'!$A$9:$AB$89,10,0)+VLOOKUP($A26,'11'!$A$9:$Z$89,10,0)+VLOOKUP($A26,'12'!$A$9:$Z$89,10,0)</f>
        <v>86592.25</v>
      </c>
      <c r="K26" s="7">
        <f>+VLOOKUP($A26,'01'!$A$9:$AB$89,11,0)+VLOOKUP($A26,'02'!$A$9:$AB$89,11,0)+VLOOKUP($A26,'03'!$A$9:$AB$89,11,0)+VLOOKUP($A26,'04'!$A$9:$AB$89,11,0)+VLOOKUP($A26,'05'!$A$9:$AB$89,11,0)+VLOOKUP($A26,'06'!$A$9:$Z$89,11,0)+VLOOKUP($A26,'07'!$A$9:$AB$89,11,0)+VLOOKUP($A26,'08'!$A$9:$AB$89,11,0)+VLOOKUP($A26,'09'!$A$9:$AB$89,11,0)+VLOOKUP($A26,'10'!$A$9:$AB$89,11,0)+VLOOKUP($A26,'11'!$A$9:$Z$89,11,0)+VLOOKUP($A26,'12'!$A$9:$Z$89,11,0)</f>
        <v>69273.8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f>VLOOKUP($A27,'01'!$A$9:$AB$89,3,0)+VLOOKUP($A27,'02'!$A$9:$AB$89,3,0)+VLOOKUP($A27,'03'!$A$9:$AB$89,3,0)+VLOOKUP($A27,'04'!$A$9:$AB$89,3,0)+VLOOKUP($A27,'05'!$A$9:$AB$89,3,0)+VLOOKUP($A27,'06'!$A$9:$Z$89,3,0)+VLOOKUP($A27,'07'!$A$9:$AB$89,3,0)+VLOOKUP($A27,'08'!$A$9:$AB$89,3,0)+VLOOKUP($A27,'09'!$A$9:$AB$89,3,0)+VLOOKUP($A27,'10'!$A$9:$AB$89,3,0)+VLOOKUP($A27,'11'!$A$9:$Z$89,3,0)+VLOOKUP($A27,'12'!$A$9:$AA$89,3,0)</f>
        <v>85157543.069999993</v>
      </c>
      <c r="D27" s="20">
        <f>+VLOOKUP($A27,'01'!$A$9:$AB$89,4,0)+VLOOKUP($A27,'02'!$A$9:$AB$89,4,0)+VLOOKUP($A27,'03'!$A$9:$AB$89,4,0)+VLOOKUP($A27,'04'!$A$9:$AB$89,4,0)+VLOOKUP($A27,'05'!$A$9:$AB$89,4,0)+VLOOKUP($A27,'06'!$A$9:$Z$89,4,0)+VLOOKUP($A27,'07'!$A$9:$AB$89,4,0)+VLOOKUP($A27,'08'!$A$9:$AB$89,4,0)+VLOOKUP($A27,'09'!$A$9:$AB$89,4,0)+VLOOKUP($A27,'10'!$A$9:$AB$89,4,0)+VLOOKUP($A27,'11'!$A$9:$Z$89,4,0)+VLOOKUP($A27,'12'!$A$9:$AA$89,4,0)</f>
        <v>68126034.49000001</v>
      </c>
      <c r="E27" s="20">
        <f>+VLOOKUP($A27,'01'!$A$9:$AB$89,5,0)+VLOOKUP($A27,'02'!$A$9:$AB$89,5,0)+VLOOKUP($A27,'03'!$A$9:$AB$89,5,0)+VLOOKUP($A27,'04'!$A$9:$AB$89,5,0)+VLOOKUP($A27,'05'!$A$9:$AB$89,5,0)+VLOOKUP($A27,'06'!$A$9:$Z$89,5,0)+VLOOKUP($A27,'07'!$A$9:$AB$89,5,0)+VLOOKUP($A27,'08'!$A$9:$AB$89,5,0)+VLOOKUP($A27,'09'!$A$9:$AB$89,5,0)+VLOOKUP($A27,'10'!$A$9:$AB$89,5,0)+VLOOKUP($A27,'11'!$A$9:$Z$89,5,0)+VLOOKUP($A27,'12'!$A$9:$AA$89,5,0)</f>
        <v>970499.03400269989</v>
      </c>
      <c r="F27" s="20">
        <f>+VLOOKUP($A27,'01'!$A$9:$AB$89,6,0)+VLOOKUP($A27,'02'!$A$9:$AB$89,6,0)+VLOOKUP($A27,'03'!$A$9:$AB$89,6,0)+VLOOKUP($A27,'04'!$A$9:$AB$89,6,0)+VLOOKUP($A27,'05'!$A$9:$AB$89,6,0)+VLOOKUP($A27,'06'!$A$9:$Z$89,6,0)+VLOOKUP($A27,'07'!$A$9:$AB$89,6,0)+VLOOKUP($A27,'08'!$A$9:$AB$89,6,0)+VLOOKUP($A27,'09'!$A$9:$AB$89,6,0)+VLOOKUP($A27,'10'!$A$9:$AB$89,6,0)+VLOOKUP($A27,'11'!$A$9:$Z$89,6,0)+VLOOKUP($A27,'12'!$A$9:$AA$89,6,0)</f>
        <v>749995.90999999992</v>
      </c>
      <c r="G27" s="20">
        <f>+VLOOKUP($A27,'01'!$A$9:$AB$89,7,0)+VLOOKUP($A27,'02'!$A$9:$AB$89,7,0)+VLOOKUP($A27,'03'!$A$9:$AB$89,7,0)+VLOOKUP($A27,'04'!$A$9:$AB$89,7,0)+VLOOKUP($A27,'05'!$A$9:$AB$89,7,0)+VLOOKUP($A27,'06'!$A$9:$Z$89,7,0)+VLOOKUP($A27,'07'!$A$9:$AB$89,7,0)+VLOOKUP($A27,'08'!$A$9:$AB$89,7,0)+VLOOKUP($A27,'09'!$A$9:$AB$89,7,0)+VLOOKUP($A27,'10'!$A$9:$AB$89,7,0)+VLOOKUP($A27,'11'!$A$9:$Z$89,7,0)+VLOOKUP($A27,'12'!$A$9:$AA$89,7,0)</f>
        <v>10483143.780000001</v>
      </c>
      <c r="H27" s="7">
        <f>+VLOOKUP($A27,'01'!$A$9:$AB$89,8,0)+VLOOKUP($A27,'02'!$A$9:$AB$89,8,0)+VLOOKUP($A27,'03'!$A$9:$AB$89,8,0)+VLOOKUP($A27,'04'!$A$9:$AB$89,8,0)+VLOOKUP($A27,'05'!$A$9:$AB$89,8,0)+VLOOKUP($A27,'06'!$A$9:$Z$89,8,0)+VLOOKUP($A27,'07'!$A$9:$AB$89,8,0)+VLOOKUP($A27,'08'!$A$9:$AB$89,8,0)+VLOOKUP($A27,'09'!$A$9:$AB$89,8,0)+VLOOKUP($A27,'10'!$A$9:$AB$89,8,0)+VLOOKUP($A27,'11'!$A$9:$Z$89,8,0)+VLOOKUP($A27,'12'!$A$9:$AA$89,8,0)</f>
        <v>8386515.3100000015</v>
      </c>
      <c r="I27" s="8">
        <f>+VLOOKUP($A27,'01'!$A$9:$AB$89,9,0)+VLOOKUP($A27,'02'!$A$9:$AB$89,9,0)+VLOOKUP($A27,'03'!$A$9:$AB$89,9,0)+VLOOKUP($A27,'04'!$A$9:$AB$89,9,0)+VLOOKUP($A27,'05'!$A$9:$AB$89,9,0)+VLOOKUP($A27,'06'!$A$9:$Z$89,9,0)+VLOOKUP($A27,'07'!$A$9:$AB$89,9,0)+VLOOKUP($A27,'08'!$A$9:$AB$89,9,0)+VLOOKUP($A27,'09'!$A$9:$AB$89,9,0)+VLOOKUP($A27,'10'!$A$9:$AB$89,9,0)+VLOOKUP($A27,'11'!$A$9:$Z$89,9,0)+VLOOKUP($A27,'12'!$A$9:$Z$89,9,0)</f>
        <v>76133.990000000005</v>
      </c>
      <c r="J27" s="20">
        <f>+VLOOKUP($A27,'01'!$A$9:$AB$89,10,0)+VLOOKUP($A27,'02'!$A$9:$AB$89,10,0)+VLOOKUP($A27,'03'!$A$9:$AB$89,10,0)+VLOOKUP($A27,'04'!$A$9:$AB$89,10,0)+VLOOKUP($A27,'05'!$A$9:$AB$89,10,0)+VLOOKUP($A27,'06'!$A$9:$Z$89,10,0)+VLOOKUP($A27,'07'!$A$9:$AB$89,10,0)+VLOOKUP($A27,'08'!$A$9:$AB$89,10,0)+VLOOKUP($A27,'09'!$A$9:$AB$89,10,0)+VLOOKUP($A27,'10'!$A$9:$AB$89,10,0)+VLOOKUP($A27,'11'!$A$9:$Z$89,10,0)+VLOOKUP($A27,'12'!$A$9:$Z$89,10,0)</f>
        <v>203096.67</v>
      </c>
      <c r="K27" s="7">
        <f>+VLOOKUP($A27,'01'!$A$9:$AB$89,11,0)+VLOOKUP($A27,'02'!$A$9:$AB$89,11,0)+VLOOKUP($A27,'03'!$A$9:$AB$89,11,0)+VLOOKUP($A27,'04'!$A$9:$AB$89,11,0)+VLOOKUP($A27,'05'!$A$9:$AB$89,11,0)+VLOOKUP($A27,'06'!$A$9:$Z$89,11,0)+VLOOKUP($A27,'07'!$A$9:$AB$89,11,0)+VLOOKUP($A27,'08'!$A$9:$AB$89,11,0)+VLOOKUP($A27,'09'!$A$9:$AB$89,11,0)+VLOOKUP($A27,'10'!$A$9:$AB$89,11,0)+VLOOKUP($A27,'11'!$A$9:$Z$89,11,0)+VLOOKUP($A27,'12'!$A$9:$Z$89,11,0)</f>
        <v>162477.34000000003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f>VLOOKUP($A28,'01'!$A$9:$AB$89,3,0)+VLOOKUP($A28,'02'!$A$9:$AB$89,3,0)+VLOOKUP($A28,'03'!$A$9:$AB$89,3,0)+VLOOKUP($A28,'04'!$A$9:$AB$89,3,0)+VLOOKUP($A28,'05'!$A$9:$AB$89,3,0)+VLOOKUP($A28,'06'!$A$9:$Z$89,3,0)+VLOOKUP($A28,'07'!$A$9:$AB$89,3,0)+VLOOKUP($A28,'08'!$A$9:$AB$89,3,0)+VLOOKUP($A28,'09'!$A$9:$AB$89,3,0)+VLOOKUP($A28,'10'!$A$9:$AB$89,3,0)+VLOOKUP($A28,'11'!$A$9:$Z$89,3,0)+VLOOKUP($A28,'12'!$A$9:$AA$89,3,0)</f>
        <v>9914579.4399999995</v>
      </c>
      <c r="D28" s="20">
        <f>+VLOOKUP($A28,'01'!$A$9:$AB$89,4,0)+VLOOKUP($A28,'02'!$A$9:$AB$89,4,0)+VLOOKUP($A28,'03'!$A$9:$AB$89,4,0)+VLOOKUP($A28,'04'!$A$9:$AB$89,4,0)+VLOOKUP($A28,'05'!$A$9:$AB$89,4,0)+VLOOKUP($A28,'06'!$A$9:$Z$89,4,0)+VLOOKUP($A28,'07'!$A$9:$AB$89,4,0)+VLOOKUP($A28,'08'!$A$9:$AB$89,4,0)+VLOOKUP($A28,'09'!$A$9:$AB$89,4,0)+VLOOKUP($A28,'10'!$A$9:$AB$89,4,0)+VLOOKUP($A28,'11'!$A$9:$Z$89,4,0)+VLOOKUP($A28,'12'!$A$9:$AA$89,4,0)</f>
        <v>7931663.5699999984</v>
      </c>
      <c r="E28" s="20">
        <f>+VLOOKUP($A28,'01'!$A$9:$AB$89,5,0)+VLOOKUP($A28,'02'!$A$9:$AB$89,5,0)+VLOOKUP($A28,'03'!$A$9:$AB$89,5,0)+VLOOKUP($A28,'04'!$A$9:$AB$89,5,0)+VLOOKUP($A28,'05'!$A$9:$AB$89,5,0)+VLOOKUP($A28,'06'!$A$9:$Z$89,5,0)+VLOOKUP($A28,'07'!$A$9:$AB$89,5,0)+VLOOKUP($A28,'08'!$A$9:$AB$89,5,0)+VLOOKUP($A28,'09'!$A$9:$AB$89,5,0)+VLOOKUP($A28,'10'!$A$9:$AB$89,5,0)+VLOOKUP($A28,'11'!$A$9:$Z$89,5,0)+VLOOKUP($A28,'12'!$A$9:$AA$89,5,0)</f>
        <v>119533.99528269999</v>
      </c>
      <c r="F28" s="20">
        <f>+VLOOKUP($A28,'01'!$A$9:$AB$89,6,0)+VLOOKUP($A28,'02'!$A$9:$AB$89,6,0)+VLOOKUP($A28,'03'!$A$9:$AB$89,6,0)+VLOOKUP($A28,'04'!$A$9:$AB$89,6,0)+VLOOKUP($A28,'05'!$A$9:$AB$89,6,0)+VLOOKUP($A28,'06'!$A$9:$Z$89,6,0)+VLOOKUP($A28,'07'!$A$9:$AB$89,6,0)+VLOOKUP($A28,'08'!$A$9:$AB$89,6,0)+VLOOKUP($A28,'09'!$A$9:$AB$89,6,0)+VLOOKUP($A28,'10'!$A$9:$AB$89,6,0)+VLOOKUP($A28,'11'!$A$9:$Z$89,6,0)+VLOOKUP($A28,'12'!$A$9:$AA$89,6,0)</f>
        <v>87299.44</v>
      </c>
      <c r="G28" s="20">
        <f>+VLOOKUP($A28,'01'!$A$9:$AB$89,7,0)+VLOOKUP($A28,'02'!$A$9:$AB$89,7,0)+VLOOKUP($A28,'03'!$A$9:$AB$89,7,0)+VLOOKUP($A28,'04'!$A$9:$AB$89,7,0)+VLOOKUP($A28,'05'!$A$9:$AB$89,7,0)+VLOOKUP($A28,'06'!$A$9:$Z$89,7,0)+VLOOKUP($A28,'07'!$A$9:$AB$89,7,0)+VLOOKUP($A28,'08'!$A$9:$AB$89,7,0)+VLOOKUP($A28,'09'!$A$9:$AB$89,7,0)+VLOOKUP($A28,'10'!$A$9:$AB$89,7,0)+VLOOKUP($A28,'11'!$A$9:$Z$89,7,0)+VLOOKUP($A28,'12'!$A$9:$AA$89,7,0)</f>
        <v>1189562.0099999998</v>
      </c>
      <c r="H28" s="7">
        <f>+VLOOKUP($A28,'01'!$A$9:$AB$89,8,0)+VLOOKUP($A28,'02'!$A$9:$AB$89,8,0)+VLOOKUP($A28,'03'!$A$9:$AB$89,8,0)+VLOOKUP($A28,'04'!$A$9:$AB$89,8,0)+VLOOKUP($A28,'05'!$A$9:$AB$89,8,0)+VLOOKUP($A28,'06'!$A$9:$Z$89,8,0)+VLOOKUP($A28,'07'!$A$9:$AB$89,8,0)+VLOOKUP($A28,'08'!$A$9:$AB$89,8,0)+VLOOKUP($A28,'09'!$A$9:$AB$89,8,0)+VLOOKUP($A28,'10'!$A$9:$AB$89,8,0)+VLOOKUP($A28,'11'!$A$9:$Z$89,8,0)+VLOOKUP($A28,'12'!$A$9:$AA$89,8,0)</f>
        <v>951649.85999999987</v>
      </c>
      <c r="I28" s="8">
        <f>+VLOOKUP($A28,'01'!$A$9:$AB$89,9,0)+VLOOKUP($A28,'02'!$A$9:$AB$89,9,0)+VLOOKUP($A28,'03'!$A$9:$AB$89,9,0)+VLOOKUP($A28,'04'!$A$9:$AB$89,9,0)+VLOOKUP($A28,'05'!$A$9:$AB$89,9,0)+VLOOKUP($A28,'06'!$A$9:$Z$89,9,0)+VLOOKUP($A28,'07'!$A$9:$AB$89,9,0)+VLOOKUP($A28,'08'!$A$9:$AB$89,9,0)+VLOOKUP($A28,'09'!$A$9:$AB$89,9,0)+VLOOKUP($A28,'10'!$A$9:$AB$89,9,0)+VLOOKUP($A28,'11'!$A$9:$Z$89,9,0)+VLOOKUP($A28,'12'!$A$9:$Z$89,9,0)</f>
        <v>13315.62</v>
      </c>
      <c r="J28" s="20">
        <f>+VLOOKUP($A28,'01'!$A$9:$AB$89,10,0)+VLOOKUP($A28,'02'!$A$9:$AB$89,10,0)+VLOOKUP($A28,'03'!$A$9:$AB$89,10,0)+VLOOKUP($A28,'04'!$A$9:$AB$89,10,0)+VLOOKUP($A28,'05'!$A$9:$AB$89,10,0)+VLOOKUP($A28,'06'!$A$9:$Z$89,10,0)+VLOOKUP($A28,'07'!$A$9:$AB$89,10,0)+VLOOKUP($A28,'08'!$A$9:$AB$89,10,0)+VLOOKUP($A28,'09'!$A$9:$AB$89,10,0)+VLOOKUP($A28,'10'!$A$9:$AB$89,10,0)+VLOOKUP($A28,'11'!$A$9:$Z$89,10,0)+VLOOKUP($A28,'12'!$A$9:$Z$89,10,0)</f>
        <v>25014.92</v>
      </c>
      <c r="K28" s="7">
        <f>+VLOOKUP($A28,'01'!$A$9:$AB$89,11,0)+VLOOKUP($A28,'02'!$A$9:$AB$89,11,0)+VLOOKUP($A28,'03'!$A$9:$AB$89,11,0)+VLOOKUP($A28,'04'!$A$9:$AB$89,11,0)+VLOOKUP($A28,'05'!$A$9:$AB$89,11,0)+VLOOKUP($A28,'06'!$A$9:$Z$89,11,0)+VLOOKUP($A28,'07'!$A$9:$AB$89,11,0)+VLOOKUP($A28,'08'!$A$9:$AB$89,11,0)+VLOOKUP($A28,'09'!$A$9:$AB$89,11,0)+VLOOKUP($A28,'10'!$A$9:$AB$89,11,0)+VLOOKUP($A28,'11'!$A$9:$Z$89,11,0)+VLOOKUP($A28,'12'!$A$9:$Z$89,11,0)</f>
        <v>20011.939999999999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f>VLOOKUP($A29,'01'!$A$9:$AB$89,3,0)+VLOOKUP($A29,'02'!$A$9:$AB$89,3,0)+VLOOKUP($A29,'03'!$A$9:$AB$89,3,0)+VLOOKUP($A29,'04'!$A$9:$AB$89,3,0)+VLOOKUP($A29,'05'!$A$9:$AB$89,3,0)+VLOOKUP($A29,'06'!$A$9:$Z$89,3,0)+VLOOKUP($A29,'07'!$A$9:$AB$89,3,0)+VLOOKUP($A29,'08'!$A$9:$AB$89,3,0)+VLOOKUP($A29,'09'!$A$9:$AB$89,3,0)+VLOOKUP($A29,'10'!$A$9:$AB$89,3,0)+VLOOKUP($A29,'11'!$A$9:$Z$89,3,0)+VLOOKUP($A29,'12'!$A$9:$AA$89,3,0)</f>
        <v>25601595.660000004</v>
      </c>
      <c r="D29" s="20">
        <f>+VLOOKUP($A29,'01'!$A$9:$AB$89,4,0)+VLOOKUP($A29,'02'!$A$9:$AB$89,4,0)+VLOOKUP($A29,'03'!$A$9:$AB$89,4,0)+VLOOKUP($A29,'04'!$A$9:$AB$89,4,0)+VLOOKUP($A29,'05'!$A$9:$AB$89,4,0)+VLOOKUP($A29,'06'!$A$9:$Z$89,4,0)+VLOOKUP($A29,'07'!$A$9:$AB$89,4,0)+VLOOKUP($A29,'08'!$A$9:$AB$89,4,0)+VLOOKUP($A29,'09'!$A$9:$AB$89,4,0)+VLOOKUP($A29,'10'!$A$9:$AB$89,4,0)+VLOOKUP($A29,'11'!$A$9:$Z$89,4,0)+VLOOKUP($A29,'12'!$A$9:$AA$89,4,0)</f>
        <v>20481276.530000001</v>
      </c>
      <c r="E29" s="20">
        <f>+VLOOKUP($A29,'01'!$A$9:$AB$89,5,0)+VLOOKUP($A29,'02'!$A$9:$AB$89,5,0)+VLOOKUP($A29,'03'!$A$9:$AB$89,5,0)+VLOOKUP($A29,'04'!$A$9:$AB$89,5,0)+VLOOKUP($A29,'05'!$A$9:$AB$89,5,0)+VLOOKUP($A29,'06'!$A$9:$Z$89,5,0)+VLOOKUP($A29,'07'!$A$9:$AB$89,5,0)+VLOOKUP($A29,'08'!$A$9:$AB$89,5,0)+VLOOKUP($A29,'09'!$A$9:$AB$89,5,0)+VLOOKUP($A29,'10'!$A$9:$AB$89,5,0)+VLOOKUP($A29,'11'!$A$9:$Z$89,5,0)+VLOOKUP($A29,'12'!$A$9:$AA$89,5,0)</f>
        <v>296774.05725360004</v>
      </c>
      <c r="F29" s="20">
        <f>+VLOOKUP($A29,'01'!$A$9:$AB$89,6,0)+VLOOKUP($A29,'02'!$A$9:$AB$89,6,0)+VLOOKUP($A29,'03'!$A$9:$AB$89,6,0)+VLOOKUP($A29,'04'!$A$9:$AB$89,6,0)+VLOOKUP($A29,'05'!$A$9:$AB$89,6,0)+VLOOKUP($A29,'06'!$A$9:$Z$89,6,0)+VLOOKUP($A29,'07'!$A$9:$AB$89,6,0)+VLOOKUP($A29,'08'!$A$9:$AB$89,6,0)+VLOOKUP($A29,'09'!$A$9:$AB$89,6,0)+VLOOKUP($A29,'10'!$A$9:$AB$89,6,0)+VLOOKUP($A29,'11'!$A$9:$Z$89,6,0)+VLOOKUP($A29,'12'!$A$9:$AA$89,6,0)</f>
        <v>225462.13</v>
      </c>
      <c r="G29" s="20">
        <f>+VLOOKUP($A29,'01'!$A$9:$AB$89,7,0)+VLOOKUP($A29,'02'!$A$9:$AB$89,7,0)+VLOOKUP($A29,'03'!$A$9:$AB$89,7,0)+VLOOKUP($A29,'04'!$A$9:$AB$89,7,0)+VLOOKUP($A29,'05'!$A$9:$AB$89,7,0)+VLOOKUP($A29,'06'!$A$9:$Z$89,7,0)+VLOOKUP($A29,'07'!$A$9:$AB$89,7,0)+VLOOKUP($A29,'08'!$A$9:$AB$89,7,0)+VLOOKUP($A29,'09'!$A$9:$AB$89,7,0)+VLOOKUP($A29,'10'!$A$9:$AB$89,7,0)+VLOOKUP($A29,'11'!$A$9:$Z$89,7,0)+VLOOKUP($A29,'12'!$A$9:$AA$89,7,0)</f>
        <v>2721419.3099999996</v>
      </c>
      <c r="H29" s="7">
        <f>+VLOOKUP($A29,'01'!$A$9:$AB$89,8,0)+VLOOKUP($A29,'02'!$A$9:$AB$89,8,0)+VLOOKUP($A29,'03'!$A$9:$AB$89,8,0)+VLOOKUP($A29,'04'!$A$9:$AB$89,8,0)+VLOOKUP($A29,'05'!$A$9:$AB$89,8,0)+VLOOKUP($A29,'06'!$A$9:$Z$89,8,0)+VLOOKUP($A29,'07'!$A$9:$AB$89,8,0)+VLOOKUP($A29,'08'!$A$9:$AB$89,8,0)+VLOOKUP($A29,'09'!$A$9:$AB$89,8,0)+VLOOKUP($A29,'10'!$A$9:$AB$89,8,0)+VLOOKUP($A29,'11'!$A$9:$Z$89,8,0)+VLOOKUP($A29,'12'!$A$9:$AA$89,8,0)</f>
        <v>2177135.6799999997</v>
      </c>
      <c r="I29" s="8">
        <f>+VLOOKUP($A29,'01'!$A$9:$AB$89,9,0)+VLOOKUP($A29,'02'!$A$9:$AB$89,9,0)+VLOOKUP($A29,'03'!$A$9:$AB$89,9,0)+VLOOKUP($A29,'04'!$A$9:$AB$89,9,0)+VLOOKUP($A29,'05'!$A$9:$AB$89,9,0)+VLOOKUP($A29,'06'!$A$9:$Z$89,9,0)+VLOOKUP($A29,'07'!$A$9:$AB$89,9,0)+VLOOKUP($A29,'08'!$A$9:$AB$89,9,0)+VLOOKUP($A29,'09'!$A$9:$AB$89,9,0)+VLOOKUP($A29,'10'!$A$9:$AB$89,9,0)+VLOOKUP($A29,'11'!$A$9:$Z$89,9,0)+VLOOKUP($A29,'12'!$A$9:$Z$89,9,0)</f>
        <v>32530.19</v>
      </c>
      <c r="J29" s="20">
        <f>+VLOOKUP($A29,'01'!$A$9:$AB$89,10,0)+VLOOKUP($A29,'02'!$A$9:$AB$89,10,0)+VLOOKUP($A29,'03'!$A$9:$AB$89,10,0)+VLOOKUP($A29,'04'!$A$9:$AB$89,10,0)+VLOOKUP($A29,'05'!$A$9:$AB$89,10,0)+VLOOKUP($A29,'06'!$A$9:$Z$89,10,0)+VLOOKUP($A29,'07'!$A$9:$AB$89,10,0)+VLOOKUP($A29,'08'!$A$9:$AB$89,10,0)+VLOOKUP($A29,'09'!$A$9:$AB$89,10,0)+VLOOKUP($A29,'10'!$A$9:$AB$89,10,0)+VLOOKUP($A29,'11'!$A$9:$Z$89,10,0)+VLOOKUP($A29,'12'!$A$9:$Z$89,10,0)</f>
        <v>62106.01</v>
      </c>
      <c r="K29" s="7">
        <f>+VLOOKUP($A29,'01'!$A$9:$AB$89,11,0)+VLOOKUP($A29,'02'!$A$9:$AB$89,11,0)+VLOOKUP($A29,'03'!$A$9:$AB$89,11,0)+VLOOKUP($A29,'04'!$A$9:$AB$89,11,0)+VLOOKUP($A29,'05'!$A$9:$AB$89,11,0)+VLOOKUP($A29,'06'!$A$9:$Z$89,11,0)+VLOOKUP($A29,'07'!$A$9:$AB$89,11,0)+VLOOKUP($A29,'08'!$A$9:$AB$89,11,0)+VLOOKUP($A29,'09'!$A$9:$AB$89,11,0)+VLOOKUP($A29,'10'!$A$9:$AB$89,11,0)+VLOOKUP($A29,'11'!$A$9:$Z$89,11,0)+VLOOKUP($A29,'12'!$A$9:$Z$89,11,0)</f>
        <v>49684.81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f>VLOOKUP($A30,'01'!$A$9:$AB$89,3,0)+VLOOKUP($A30,'02'!$A$9:$AB$89,3,0)+VLOOKUP($A30,'03'!$A$9:$AB$89,3,0)+VLOOKUP($A30,'04'!$A$9:$AB$89,3,0)+VLOOKUP($A30,'05'!$A$9:$AB$89,3,0)+VLOOKUP($A30,'06'!$A$9:$Z$89,3,0)+VLOOKUP($A30,'07'!$A$9:$AB$89,3,0)+VLOOKUP($A30,'08'!$A$9:$AB$89,3,0)+VLOOKUP($A30,'09'!$A$9:$AB$89,3,0)+VLOOKUP($A30,'10'!$A$9:$AB$89,3,0)+VLOOKUP($A30,'11'!$A$9:$Z$89,3,0)+VLOOKUP($A30,'12'!$A$9:$AA$89,3,0)</f>
        <v>9099896.3900000006</v>
      </c>
      <c r="D30" s="20">
        <f>+VLOOKUP($A30,'01'!$A$9:$AB$89,4,0)+VLOOKUP($A30,'02'!$A$9:$AB$89,4,0)+VLOOKUP($A30,'03'!$A$9:$AB$89,4,0)+VLOOKUP($A30,'04'!$A$9:$AB$89,4,0)+VLOOKUP($A30,'05'!$A$9:$AB$89,4,0)+VLOOKUP($A30,'06'!$A$9:$Z$89,4,0)+VLOOKUP($A30,'07'!$A$9:$AB$89,4,0)+VLOOKUP($A30,'08'!$A$9:$AB$89,4,0)+VLOOKUP($A30,'09'!$A$9:$AB$89,4,0)+VLOOKUP($A30,'10'!$A$9:$AB$89,4,0)+VLOOKUP($A30,'11'!$A$9:$Z$89,4,0)+VLOOKUP($A30,'12'!$A$9:$AA$89,4,0)</f>
        <v>7279917.1500000004</v>
      </c>
      <c r="E30" s="20">
        <f>+VLOOKUP($A30,'01'!$A$9:$AB$89,5,0)+VLOOKUP($A30,'02'!$A$9:$AB$89,5,0)+VLOOKUP($A30,'03'!$A$9:$AB$89,5,0)+VLOOKUP($A30,'04'!$A$9:$AB$89,5,0)+VLOOKUP($A30,'05'!$A$9:$AB$89,5,0)+VLOOKUP($A30,'06'!$A$9:$Z$89,5,0)+VLOOKUP($A30,'07'!$A$9:$AB$89,5,0)+VLOOKUP($A30,'08'!$A$9:$AB$89,5,0)+VLOOKUP($A30,'09'!$A$9:$AB$89,5,0)+VLOOKUP($A30,'10'!$A$9:$AB$89,5,0)+VLOOKUP($A30,'11'!$A$9:$Z$89,5,0)+VLOOKUP($A30,'12'!$A$9:$AA$89,5,0)</f>
        <v>105572.85011620002</v>
      </c>
      <c r="F30" s="20">
        <f>+VLOOKUP($A30,'01'!$A$9:$AB$89,6,0)+VLOOKUP($A30,'02'!$A$9:$AB$89,6,0)+VLOOKUP($A30,'03'!$A$9:$AB$89,6,0)+VLOOKUP($A30,'04'!$A$9:$AB$89,6,0)+VLOOKUP($A30,'05'!$A$9:$AB$89,6,0)+VLOOKUP($A30,'06'!$A$9:$Z$89,6,0)+VLOOKUP($A30,'07'!$A$9:$AB$89,6,0)+VLOOKUP($A30,'08'!$A$9:$AB$89,6,0)+VLOOKUP($A30,'09'!$A$9:$AB$89,6,0)+VLOOKUP($A30,'10'!$A$9:$AB$89,6,0)+VLOOKUP($A30,'11'!$A$9:$Z$89,6,0)+VLOOKUP($A30,'12'!$A$9:$AA$89,6,0)</f>
        <v>80138.579999999987</v>
      </c>
      <c r="G30" s="20">
        <f>+VLOOKUP($A30,'01'!$A$9:$AB$89,7,0)+VLOOKUP($A30,'02'!$A$9:$AB$89,7,0)+VLOOKUP($A30,'03'!$A$9:$AB$89,7,0)+VLOOKUP($A30,'04'!$A$9:$AB$89,7,0)+VLOOKUP($A30,'05'!$A$9:$AB$89,7,0)+VLOOKUP($A30,'06'!$A$9:$Z$89,7,0)+VLOOKUP($A30,'07'!$A$9:$AB$89,7,0)+VLOOKUP($A30,'08'!$A$9:$AB$89,7,0)+VLOOKUP($A30,'09'!$A$9:$AB$89,7,0)+VLOOKUP($A30,'10'!$A$9:$AB$89,7,0)+VLOOKUP($A30,'11'!$A$9:$Z$89,7,0)+VLOOKUP($A30,'12'!$A$9:$AA$89,7,0)</f>
        <v>362951.52</v>
      </c>
      <c r="H30" s="7">
        <f>+VLOOKUP($A30,'01'!$A$9:$AB$89,8,0)+VLOOKUP($A30,'02'!$A$9:$AB$89,8,0)+VLOOKUP($A30,'03'!$A$9:$AB$89,8,0)+VLOOKUP($A30,'04'!$A$9:$AB$89,8,0)+VLOOKUP($A30,'05'!$A$9:$AB$89,8,0)+VLOOKUP($A30,'06'!$A$9:$Z$89,8,0)+VLOOKUP($A30,'07'!$A$9:$AB$89,8,0)+VLOOKUP($A30,'08'!$A$9:$AB$89,8,0)+VLOOKUP($A30,'09'!$A$9:$AB$89,8,0)+VLOOKUP($A30,'10'!$A$9:$AB$89,8,0)+VLOOKUP($A30,'11'!$A$9:$Z$89,8,0)+VLOOKUP($A30,'12'!$A$9:$AA$89,8,0)</f>
        <v>290361.51</v>
      </c>
      <c r="I30" s="8">
        <f>+VLOOKUP($A30,'01'!$A$9:$AB$89,9,0)+VLOOKUP($A30,'02'!$A$9:$AB$89,9,0)+VLOOKUP($A30,'03'!$A$9:$AB$89,9,0)+VLOOKUP($A30,'04'!$A$9:$AB$89,9,0)+VLOOKUP($A30,'05'!$A$9:$AB$89,9,0)+VLOOKUP($A30,'06'!$A$9:$Z$89,9,0)+VLOOKUP($A30,'07'!$A$9:$AB$89,9,0)+VLOOKUP($A30,'08'!$A$9:$AB$89,9,0)+VLOOKUP($A30,'09'!$A$9:$AB$89,9,0)+VLOOKUP($A30,'10'!$A$9:$AB$89,9,0)+VLOOKUP($A30,'11'!$A$9:$Z$89,9,0)+VLOOKUP($A30,'12'!$A$9:$Z$89,9,0)</f>
        <v>11519.05</v>
      </c>
      <c r="J30" s="20">
        <f>+VLOOKUP($A30,'01'!$A$9:$AB$89,10,0)+VLOOKUP($A30,'02'!$A$9:$AB$89,10,0)+VLOOKUP($A30,'03'!$A$9:$AB$89,10,0)+VLOOKUP($A30,'04'!$A$9:$AB$89,10,0)+VLOOKUP($A30,'05'!$A$9:$AB$89,10,0)+VLOOKUP($A30,'06'!$A$9:$Z$89,10,0)+VLOOKUP($A30,'07'!$A$9:$AB$89,10,0)+VLOOKUP($A30,'08'!$A$9:$AB$89,10,0)+VLOOKUP($A30,'09'!$A$9:$AB$89,10,0)+VLOOKUP($A30,'10'!$A$9:$AB$89,10,0)+VLOOKUP($A30,'11'!$A$9:$Z$89,10,0)+VLOOKUP($A30,'12'!$A$9:$Z$89,10,0)</f>
        <v>22093.27</v>
      </c>
      <c r="K30" s="7">
        <f>+VLOOKUP($A30,'01'!$A$9:$AB$89,11,0)+VLOOKUP($A30,'02'!$A$9:$AB$89,11,0)+VLOOKUP($A30,'03'!$A$9:$AB$89,11,0)+VLOOKUP($A30,'04'!$A$9:$AB$89,11,0)+VLOOKUP($A30,'05'!$A$9:$AB$89,11,0)+VLOOKUP($A30,'06'!$A$9:$Z$89,11,0)+VLOOKUP($A30,'07'!$A$9:$AB$89,11,0)+VLOOKUP($A30,'08'!$A$9:$AB$89,11,0)+VLOOKUP($A30,'09'!$A$9:$AB$89,11,0)+VLOOKUP($A30,'10'!$A$9:$AB$89,11,0)+VLOOKUP($A30,'11'!$A$9:$Z$89,11,0)+VLOOKUP($A30,'12'!$A$9:$Z$89,11,0)</f>
        <v>17674.620000000003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f>VLOOKUP($A31,'01'!$A$9:$AB$89,3,0)+VLOOKUP($A31,'02'!$A$9:$AB$89,3,0)+VLOOKUP($A31,'03'!$A$9:$AB$89,3,0)+VLOOKUP($A31,'04'!$A$9:$AB$89,3,0)+VLOOKUP($A31,'05'!$A$9:$AB$89,3,0)+VLOOKUP($A31,'06'!$A$9:$Z$89,3,0)+VLOOKUP($A31,'07'!$A$9:$AB$89,3,0)+VLOOKUP($A31,'08'!$A$9:$AB$89,3,0)+VLOOKUP($A31,'09'!$A$9:$AB$89,3,0)+VLOOKUP($A31,'10'!$A$9:$AB$89,3,0)+VLOOKUP($A31,'11'!$A$9:$Z$89,3,0)+VLOOKUP($A31,'12'!$A$9:$AA$89,3,0)</f>
        <v>4844620.63</v>
      </c>
      <c r="D31" s="20">
        <f>+VLOOKUP($A31,'01'!$A$9:$AB$89,4,0)+VLOOKUP($A31,'02'!$A$9:$AB$89,4,0)+VLOOKUP($A31,'03'!$A$9:$AB$89,4,0)+VLOOKUP($A31,'04'!$A$9:$AB$89,4,0)+VLOOKUP($A31,'05'!$A$9:$AB$89,4,0)+VLOOKUP($A31,'06'!$A$9:$Z$89,4,0)+VLOOKUP($A31,'07'!$A$9:$AB$89,4,0)+VLOOKUP($A31,'08'!$A$9:$AB$89,4,0)+VLOOKUP($A31,'09'!$A$9:$AB$89,4,0)+VLOOKUP($A31,'10'!$A$9:$AB$89,4,0)+VLOOKUP($A31,'11'!$A$9:$Z$89,4,0)+VLOOKUP($A31,'12'!$A$9:$AA$89,4,0)</f>
        <v>3875696.5</v>
      </c>
      <c r="E31" s="20">
        <f>+VLOOKUP($A31,'01'!$A$9:$AB$89,5,0)+VLOOKUP($A31,'02'!$A$9:$AB$89,5,0)+VLOOKUP($A31,'03'!$A$9:$AB$89,5,0)+VLOOKUP($A31,'04'!$A$9:$AB$89,5,0)+VLOOKUP($A31,'05'!$A$9:$AB$89,5,0)+VLOOKUP($A31,'06'!$A$9:$Z$89,5,0)+VLOOKUP($A31,'07'!$A$9:$AB$89,5,0)+VLOOKUP($A31,'08'!$A$9:$AB$89,5,0)+VLOOKUP($A31,'09'!$A$9:$AB$89,5,0)+VLOOKUP($A31,'10'!$A$9:$AB$89,5,0)+VLOOKUP($A31,'11'!$A$9:$Z$89,5,0)+VLOOKUP($A31,'12'!$A$9:$AA$89,5,0)</f>
        <v>61163.112158000004</v>
      </c>
      <c r="F31" s="20">
        <f>+VLOOKUP($A31,'01'!$A$9:$AB$89,6,0)+VLOOKUP($A31,'02'!$A$9:$AB$89,6,0)+VLOOKUP($A31,'03'!$A$9:$AB$89,6,0)+VLOOKUP($A31,'04'!$A$9:$AB$89,6,0)+VLOOKUP($A31,'05'!$A$9:$AB$89,6,0)+VLOOKUP($A31,'06'!$A$9:$Z$89,6,0)+VLOOKUP($A31,'07'!$A$9:$AB$89,6,0)+VLOOKUP($A31,'08'!$A$9:$AB$89,6,0)+VLOOKUP($A31,'09'!$A$9:$AB$89,6,0)+VLOOKUP($A31,'10'!$A$9:$AB$89,6,0)+VLOOKUP($A31,'11'!$A$9:$Z$89,6,0)+VLOOKUP($A31,'12'!$A$9:$AA$89,6,0)</f>
        <v>42649.29</v>
      </c>
      <c r="G31" s="20">
        <f>+VLOOKUP($A31,'01'!$A$9:$AB$89,7,0)+VLOOKUP($A31,'02'!$A$9:$AB$89,7,0)+VLOOKUP($A31,'03'!$A$9:$AB$89,7,0)+VLOOKUP($A31,'04'!$A$9:$AB$89,7,0)+VLOOKUP($A31,'05'!$A$9:$AB$89,7,0)+VLOOKUP($A31,'06'!$A$9:$Z$89,7,0)+VLOOKUP($A31,'07'!$A$9:$AB$89,7,0)+VLOOKUP($A31,'08'!$A$9:$AB$89,7,0)+VLOOKUP($A31,'09'!$A$9:$AB$89,7,0)+VLOOKUP($A31,'10'!$A$9:$AB$89,7,0)+VLOOKUP($A31,'11'!$A$9:$Z$89,7,0)+VLOOKUP($A31,'12'!$A$9:$AA$89,7,0)</f>
        <v>226240.56</v>
      </c>
      <c r="H31" s="7">
        <f>+VLOOKUP($A31,'01'!$A$9:$AB$89,8,0)+VLOOKUP($A31,'02'!$A$9:$AB$89,8,0)+VLOOKUP($A31,'03'!$A$9:$AB$89,8,0)+VLOOKUP($A31,'04'!$A$9:$AB$89,8,0)+VLOOKUP($A31,'05'!$A$9:$AB$89,8,0)+VLOOKUP($A31,'06'!$A$9:$Z$89,8,0)+VLOOKUP($A31,'07'!$A$9:$AB$89,8,0)+VLOOKUP($A31,'08'!$A$9:$AB$89,8,0)+VLOOKUP($A31,'09'!$A$9:$AB$89,8,0)+VLOOKUP($A31,'10'!$A$9:$AB$89,8,0)+VLOOKUP($A31,'11'!$A$9:$Z$89,8,0)+VLOOKUP($A31,'12'!$A$9:$AA$89,8,0)</f>
        <v>180992.71</v>
      </c>
      <c r="I31" s="8">
        <f>+VLOOKUP($A31,'01'!$A$9:$AB$89,9,0)+VLOOKUP($A31,'02'!$A$9:$AB$89,9,0)+VLOOKUP($A31,'03'!$A$9:$AB$89,9,0)+VLOOKUP($A31,'04'!$A$9:$AB$89,9,0)+VLOOKUP($A31,'05'!$A$9:$AB$89,9,0)+VLOOKUP($A31,'06'!$A$9:$Z$89,9,0)+VLOOKUP($A31,'07'!$A$9:$AB$89,9,0)+VLOOKUP($A31,'08'!$A$9:$AB$89,9,0)+VLOOKUP($A31,'09'!$A$9:$AB$89,9,0)+VLOOKUP($A31,'10'!$A$9:$AB$89,9,0)+VLOOKUP($A31,'11'!$A$9:$Z$89,9,0)+VLOOKUP($A31,'12'!$A$9:$Z$89,9,0)</f>
        <v>5359.3</v>
      </c>
      <c r="J31" s="20">
        <f>+VLOOKUP($A31,'01'!$A$9:$AB$89,10,0)+VLOOKUP($A31,'02'!$A$9:$AB$89,10,0)+VLOOKUP($A31,'03'!$A$9:$AB$89,10,0)+VLOOKUP($A31,'04'!$A$9:$AB$89,10,0)+VLOOKUP($A31,'05'!$A$9:$AB$89,10,0)+VLOOKUP($A31,'06'!$A$9:$Z$89,10,0)+VLOOKUP($A31,'07'!$A$9:$AB$89,10,0)+VLOOKUP($A31,'08'!$A$9:$AB$89,10,0)+VLOOKUP($A31,'09'!$A$9:$AB$89,10,0)+VLOOKUP($A31,'10'!$A$9:$AB$89,10,0)+VLOOKUP($A31,'11'!$A$9:$Z$89,10,0)+VLOOKUP($A31,'12'!$A$9:$Z$89,10,0)</f>
        <v>12799.63</v>
      </c>
      <c r="K31" s="7">
        <f>+VLOOKUP($A31,'01'!$A$9:$AB$89,11,0)+VLOOKUP($A31,'02'!$A$9:$AB$89,11,0)+VLOOKUP($A31,'03'!$A$9:$AB$89,11,0)+VLOOKUP($A31,'04'!$A$9:$AB$89,11,0)+VLOOKUP($A31,'05'!$A$9:$AB$89,11,0)+VLOOKUP($A31,'06'!$A$9:$Z$89,11,0)+VLOOKUP($A31,'07'!$A$9:$AB$89,11,0)+VLOOKUP($A31,'08'!$A$9:$AB$89,11,0)+VLOOKUP($A31,'09'!$A$9:$AB$89,11,0)+VLOOKUP($A31,'10'!$A$9:$AB$89,11,0)+VLOOKUP($A31,'11'!$A$9:$Z$89,11,0)+VLOOKUP($A31,'12'!$A$9:$Z$89,11,0)</f>
        <v>10239.699999999999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f>VLOOKUP($A32,'01'!$A$9:$AB$89,3,0)+VLOOKUP($A32,'02'!$A$9:$AB$89,3,0)+VLOOKUP($A32,'03'!$A$9:$AB$89,3,0)+VLOOKUP($A32,'04'!$A$9:$AB$89,3,0)+VLOOKUP($A32,'05'!$A$9:$AB$89,3,0)+VLOOKUP($A32,'06'!$A$9:$Z$89,3,0)+VLOOKUP($A32,'07'!$A$9:$AB$89,3,0)+VLOOKUP($A32,'08'!$A$9:$AB$89,3,0)+VLOOKUP($A32,'09'!$A$9:$AB$89,3,0)+VLOOKUP($A32,'10'!$A$9:$AB$89,3,0)+VLOOKUP($A32,'11'!$A$9:$Z$89,3,0)+VLOOKUP($A32,'12'!$A$9:$AA$89,3,0)</f>
        <v>2152141.9500000002</v>
      </c>
      <c r="D32" s="20">
        <f>+VLOOKUP($A32,'01'!$A$9:$AB$89,4,0)+VLOOKUP($A32,'02'!$A$9:$AB$89,4,0)+VLOOKUP($A32,'03'!$A$9:$AB$89,4,0)+VLOOKUP($A32,'04'!$A$9:$AB$89,4,0)+VLOOKUP($A32,'05'!$A$9:$AB$89,4,0)+VLOOKUP($A32,'06'!$A$9:$Z$89,4,0)+VLOOKUP($A32,'07'!$A$9:$AB$89,4,0)+VLOOKUP($A32,'08'!$A$9:$AB$89,4,0)+VLOOKUP($A32,'09'!$A$9:$AB$89,4,0)+VLOOKUP($A32,'10'!$A$9:$AB$89,4,0)+VLOOKUP($A32,'11'!$A$9:$Z$89,4,0)+VLOOKUP($A32,'12'!$A$9:$AA$89,4,0)</f>
        <v>1721713.5699999998</v>
      </c>
      <c r="E32" s="20">
        <f>+VLOOKUP($A32,'01'!$A$9:$AB$89,5,0)+VLOOKUP($A32,'02'!$A$9:$AB$89,5,0)+VLOOKUP($A32,'03'!$A$9:$AB$89,5,0)+VLOOKUP($A32,'04'!$A$9:$AB$89,5,0)+VLOOKUP($A32,'05'!$A$9:$AB$89,5,0)+VLOOKUP($A32,'06'!$A$9:$Z$89,5,0)+VLOOKUP($A32,'07'!$A$9:$AB$89,5,0)+VLOOKUP($A32,'08'!$A$9:$AB$89,5,0)+VLOOKUP($A32,'09'!$A$9:$AB$89,5,0)+VLOOKUP($A32,'10'!$A$9:$AB$89,5,0)+VLOOKUP($A32,'11'!$A$9:$Z$89,5,0)+VLOOKUP($A32,'12'!$A$9:$AA$89,5,0)</f>
        <v>24199.3182886</v>
      </c>
      <c r="F32" s="20">
        <f>+VLOOKUP($A32,'01'!$A$9:$AB$89,6,0)+VLOOKUP($A32,'02'!$A$9:$AB$89,6,0)+VLOOKUP($A32,'03'!$A$9:$AB$89,6,0)+VLOOKUP($A32,'04'!$A$9:$AB$89,6,0)+VLOOKUP($A32,'05'!$A$9:$AB$89,6,0)+VLOOKUP($A32,'06'!$A$9:$Z$89,6,0)+VLOOKUP($A32,'07'!$A$9:$AB$89,6,0)+VLOOKUP($A32,'08'!$A$9:$AB$89,6,0)+VLOOKUP($A32,'09'!$A$9:$AB$89,6,0)+VLOOKUP($A32,'10'!$A$9:$AB$89,6,0)+VLOOKUP($A32,'11'!$A$9:$Z$89,6,0)+VLOOKUP($A32,'12'!$A$9:$AA$89,6,0)</f>
        <v>18955.240000000002</v>
      </c>
      <c r="G32" s="20">
        <f>+VLOOKUP($A32,'01'!$A$9:$AB$89,7,0)+VLOOKUP($A32,'02'!$A$9:$AB$89,7,0)+VLOOKUP($A32,'03'!$A$9:$AB$89,7,0)+VLOOKUP($A32,'04'!$A$9:$AB$89,7,0)+VLOOKUP($A32,'05'!$A$9:$AB$89,7,0)+VLOOKUP($A32,'06'!$A$9:$Z$89,7,0)+VLOOKUP($A32,'07'!$A$9:$AB$89,7,0)+VLOOKUP($A32,'08'!$A$9:$AB$89,7,0)+VLOOKUP($A32,'09'!$A$9:$AB$89,7,0)+VLOOKUP($A32,'10'!$A$9:$AB$89,7,0)+VLOOKUP($A32,'11'!$A$9:$Z$89,7,0)+VLOOKUP($A32,'12'!$A$9:$AA$89,7,0)</f>
        <v>57559</v>
      </c>
      <c r="H32" s="7">
        <f>+VLOOKUP($A32,'01'!$A$9:$AB$89,8,0)+VLOOKUP($A32,'02'!$A$9:$AB$89,8,0)+VLOOKUP($A32,'03'!$A$9:$AB$89,8,0)+VLOOKUP($A32,'04'!$A$9:$AB$89,8,0)+VLOOKUP($A32,'05'!$A$9:$AB$89,8,0)+VLOOKUP($A32,'06'!$A$9:$Z$89,8,0)+VLOOKUP($A32,'07'!$A$9:$AB$89,8,0)+VLOOKUP($A32,'08'!$A$9:$AB$89,8,0)+VLOOKUP($A32,'09'!$A$9:$AB$89,8,0)+VLOOKUP($A32,'10'!$A$9:$AB$89,8,0)+VLOOKUP($A32,'11'!$A$9:$Z$89,8,0)+VLOOKUP($A32,'12'!$A$9:$AA$89,8,0)</f>
        <v>46047.43</v>
      </c>
      <c r="I32" s="8">
        <f>+VLOOKUP($A32,'01'!$A$9:$AB$89,9,0)+VLOOKUP($A32,'02'!$A$9:$AB$89,9,0)+VLOOKUP($A32,'03'!$A$9:$AB$89,9,0)+VLOOKUP($A32,'04'!$A$9:$AB$89,9,0)+VLOOKUP($A32,'05'!$A$9:$AB$89,9,0)+VLOOKUP($A32,'06'!$A$9:$Z$89,9,0)+VLOOKUP($A32,'07'!$A$9:$AB$89,9,0)+VLOOKUP($A32,'08'!$A$9:$AB$89,9,0)+VLOOKUP($A32,'09'!$A$9:$AB$89,9,0)+VLOOKUP($A32,'10'!$A$9:$AB$89,9,0)+VLOOKUP($A32,'11'!$A$9:$Z$89,9,0)+VLOOKUP($A32,'12'!$A$9:$Z$89,9,0)</f>
        <v>3257.71</v>
      </c>
      <c r="J32" s="20">
        <f>+VLOOKUP($A32,'01'!$A$9:$AB$89,10,0)+VLOOKUP($A32,'02'!$A$9:$AB$89,10,0)+VLOOKUP($A32,'03'!$A$9:$AB$89,10,0)+VLOOKUP($A32,'04'!$A$9:$AB$89,10,0)+VLOOKUP($A32,'05'!$A$9:$AB$89,10,0)+VLOOKUP($A32,'06'!$A$9:$Z$89,10,0)+VLOOKUP($A32,'07'!$A$9:$AB$89,10,0)+VLOOKUP($A32,'08'!$A$9:$AB$89,10,0)+VLOOKUP($A32,'09'!$A$9:$AB$89,10,0)+VLOOKUP($A32,'10'!$A$9:$AB$89,10,0)+VLOOKUP($A32,'11'!$A$9:$Z$89,10,0)+VLOOKUP($A32,'12'!$A$9:$Z$89,10,0)</f>
        <v>5064.2</v>
      </c>
      <c r="K32" s="7">
        <f>+VLOOKUP($A32,'01'!$A$9:$AB$89,11,0)+VLOOKUP($A32,'02'!$A$9:$AB$89,11,0)+VLOOKUP($A32,'03'!$A$9:$AB$89,11,0)+VLOOKUP($A32,'04'!$A$9:$AB$89,11,0)+VLOOKUP($A32,'05'!$A$9:$AB$89,11,0)+VLOOKUP($A32,'06'!$A$9:$Z$89,11,0)+VLOOKUP($A32,'07'!$A$9:$AB$89,11,0)+VLOOKUP($A32,'08'!$A$9:$AB$89,11,0)+VLOOKUP($A32,'09'!$A$9:$AB$89,11,0)+VLOOKUP($A32,'10'!$A$9:$AB$89,11,0)+VLOOKUP($A32,'11'!$A$9:$Z$89,11,0)+VLOOKUP($A32,'12'!$A$9:$Z$89,11,0)</f>
        <v>4051.3599999999997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f>VLOOKUP($A33,'01'!$A$9:$AB$89,3,0)+VLOOKUP($A33,'02'!$A$9:$AB$89,3,0)+VLOOKUP($A33,'03'!$A$9:$AB$89,3,0)+VLOOKUP($A33,'04'!$A$9:$AB$89,3,0)+VLOOKUP($A33,'05'!$A$9:$AB$89,3,0)+VLOOKUP($A33,'06'!$A$9:$Z$89,3,0)+VLOOKUP($A33,'07'!$A$9:$AB$89,3,0)+VLOOKUP($A33,'08'!$A$9:$AB$89,3,0)+VLOOKUP($A33,'09'!$A$9:$AB$89,3,0)+VLOOKUP($A33,'10'!$A$9:$AB$89,3,0)+VLOOKUP($A33,'11'!$A$9:$Z$89,3,0)+VLOOKUP($A33,'12'!$A$9:$AA$89,3,0)</f>
        <v>14433476.02</v>
      </c>
      <c r="D33" s="20">
        <f>+VLOOKUP($A33,'01'!$A$9:$AB$89,4,0)+VLOOKUP($A33,'02'!$A$9:$AB$89,4,0)+VLOOKUP($A33,'03'!$A$9:$AB$89,4,0)+VLOOKUP($A33,'04'!$A$9:$AB$89,4,0)+VLOOKUP($A33,'05'!$A$9:$AB$89,4,0)+VLOOKUP($A33,'06'!$A$9:$Z$89,4,0)+VLOOKUP($A33,'07'!$A$9:$AB$89,4,0)+VLOOKUP($A33,'08'!$A$9:$AB$89,4,0)+VLOOKUP($A33,'09'!$A$9:$AB$89,4,0)+VLOOKUP($A33,'10'!$A$9:$AB$89,4,0)+VLOOKUP($A33,'11'!$A$9:$Z$89,4,0)+VLOOKUP($A33,'12'!$A$9:$AA$89,4,0)</f>
        <v>11546780.809999999</v>
      </c>
      <c r="E33" s="20">
        <f>+VLOOKUP($A33,'01'!$A$9:$AB$89,5,0)+VLOOKUP($A33,'02'!$A$9:$AB$89,5,0)+VLOOKUP($A33,'03'!$A$9:$AB$89,5,0)+VLOOKUP($A33,'04'!$A$9:$AB$89,5,0)+VLOOKUP($A33,'05'!$A$9:$AB$89,5,0)+VLOOKUP($A33,'06'!$A$9:$Z$89,5,0)+VLOOKUP($A33,'07'!$A$9:$AB$89,5,0)+VLOOKUP($A33,'08'!$A$9:$AB$89,5,0)+VLOOKUP($A33,'09'!$A$9:$AB$89,5,0)+VLOOKUP($A33,'10'!$A$9:$AB$89,5,0)+VLOOKUP($A33,'11'!$A$9:$Z$89,5,0)+VLOOKUP($A33,'12'!$A$9:$AA$89,5,0)</f>
        <v>168597.44829640002</v>
      </c>
      <c r="F33" s="20">
        <f>+VLOOKUP($A33,'01'!$A$9:$AB$89,6,0)+VLOOKUP($A33,'02'!$A$9:$AB$89,6,0)+VLOOKUP($A33,'03'!$A$9:$AB$89,6,0)+VLOOKUP($A33,'04'!$A$9:$AB$89,6,0)+VLOOKUP($A33,'05'!$A$9:$AB$89,6,0)+VLOOKUP($A33,'06'!$A$9:$Z$89,6,0)+VLOOKUP($A33,'07'!$A$9:$AB$89,6,0)+VLOOKUP($A33,'08'!$A$9:$AB$89,6,0)+VLOOKUP($A33,'09'!$A$9:$AB$89,6,0)+VLOOKUP($A33,'10'!$A$9:$AB$89,6,0)+VLOOKUP($A33,'11'!$A$9:$Z$89,6,0)+VLOOKUP($A33,'12'!$A$9:$AA$89,6,0)</f>
        <v>127105.47</v>
      </c>
      <c r="G33" s="20">
        <f>+VLOOKUP($A33,'01'!$A$9:$AB$89,7,0)+VLOOKUP($A33,'02'!$A$9:$AB$89,7,0)+VLOOKUP($A33,'03'!$A$9:$AB$89,7,0)+VLOOKUP($A33,'04'!$A$9:$AB$89,7,0)+VLOOKUP($A33,'05'!$A$9:$AB$89,7,0)+VLOOKUP($A33,'06'!$A$9:$Z$89,7,0)+VLOOKUP($A33,'07'!$A$9:$AB$89,7,0)+VLOOKUP($A33,'08'!$A$9:$AB$89,7,0)+VLOOKUP($A33,'09'!$A$9:$AB$89,7,0)+VLOOKUP($A33,'10'!$A$9:$AB$89,7,0)+VLOOKUP($A33,'11'!$A$9:$Z$89,7,0)+VLOOKUP($A33,'12'!$A$9:$AA$89,7,0)</f>
        <v>930798.24</v>
      </c>
      <c r="H33" s="7">
        <f>+VLOOKUP($A33,'01'!$A$9:$AB$89,8,0)+VLOOKUP($A33,'02'!$A$9:$AB$89,8,0)+VLOOKUP($A33,'03'!$A$9:$AB$89,8,0)+VLOOKUP($A33,'04'!$A$9:$AB$89,8,0)+VLOOKUP($A33,'05'!$A$9:$AB$89,8,0)+VLOOKUP($A33,'06'!$A$9:$Z$89,8,0)+VLOOKUP($A33,'07'!$A$9:$AB$89,8,0)+VLOOKUP($A33,'08'!$A$9:$AB$89,8,0)+VLOOKUP($A33,'09'!$A$9:$AB$89,8,0)+VLOOKUP($A33,'10'!$A$9:$AB$89,8,0)+VLOOKUP($A33,'11'!$A$9:$Z$89,8,0)+VLOOKUP($A33,'12'!$A$9:$AA$89,8,0)</f>
        <v>744638.82000000007</v>
      </c>
      <c r="I33" s="8">
        <f>+VLOOKUP($A33,'01'!$A$9:$AB$89,9,0)+VLOOKUP($A33,'02'!$A$9:$AB$89,9,0)+VLOOKUP($A33,'03'!$A$9:$AB$89,9,0)+VLOOKUP($A33,'04'!$A$9:$AB$89,9,0)+VLOOKUP($A33,'05'!$A$9:$AB$89,9,0)+VLOOKUP($A33,'06'!$A$9:$Z$89,9,0)+VLOOKUP($A33,'07'!$A$9:$AB$89,9,0)+VLOOKUP($A33,'08'!$A$9:$AB$89,9,0)+VLOOKUP($A33,'09'!$A$9:$AB$89,9,0)+VLOOKUP($A33,'10'!$A$9:$AB$89,9,0)+VLOOKUP($A33,'11'!$A$9:$Z$89,9,0)+VLOOKUP($A33,'12'!$A$9:$Z$89,9,0)</f>
        <v>11889.61</v>
      </c>
      <c r="J33" s="20">
        <f>+VLOOKUP($A33,'01'!$A$9:$AB$89,10,0)+VLOOKUP($A33,'02'!$A$9:$AB$89,10,0)+VLOOKUP($A33,'03'!$A$9:$AB$89,10,0)+VLOOKUP($A33,'04'!$A$9:$AB$89,10,0)+VLOOKUP($A33,'05'!$A$9:$AB$89,10,0)+VLOOKUP($A33,'06'!$A$9:$Z$89,10,0)+VLOOKUP($A33,'07'!$A$9:$AB$89,10,0)+VLOOKUP($A33,'08'!$A$9:$AB$89,10,0)+VLOOKUP($A33,'09'!$A$9:$AB$89,10,0)+VLOOKUP($A33,'10'!$A$9:$AB$89,10,0)+VLOOKUP($A33,'11'!$A$9:$Z$89,10,0)+VLOOKUP($A33,'12'!$A$9:$Z$89,10,0)</f>
        <v>35282.449999999997</v>
      </c>
      <c r="K33" s="7">
        <f>+VLOOKUP($A33,'01'!$A$9:$AB$89,11,0)+VLOOKUP($A33,'02'!$A$9:$AB$89,11,0)+VLOOKUP($A33,'03'!$A$9:$AB$89,11,0)+VLOOKUP($A33,'04'!$A$9:$AB$89,11,0)+VLOOKUP($A33,'05'!$A$9:$AB$89,11,0)+VLOOKUP($A33,'06'!$A$9:$Z$89,11,0)+VLOOKUP($A33,'07'!$A$9:$AB$89,11,0)+VLOOKUP($A33,'08'!$A$9:$AB$89,11,0)+VLOOKUP($A33,'09'!$A$9:$AB$89,11,0)+VLOOKUP($A33,'10'!$A$9:$AB$89,11,0)+VLOOKUP($A33,'11'!$A$9:$Z$89,11,0)+VLOOKUP($A33,'12'!$A$9:$Z$89,11,0)</f>
        <v>28225.96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f>VLOOKUP($A34,'01'!$A$9:$AB$89,3,0)+VLOOKUP($A34,'02'!$A$9:$AB$89,3,0)+VLOOKUP($A34,'03'!$A$9:$AB$89,3,0)+VLOOKUP($A34,'04'!$A$9:$AB$89,3,0)+VLOOKUP($A34,'05'!$A$9:$AB$89,3,0)+VLOOKUP($A34,'06'!$A$9:$Z$89,3,0)+VLOOKUP($A34,'07'!$A$9:$AB$89,3,0)+VLOOKUP($A34,'08'!$A$9:$AB$89,3,0)+VLOOKUP($A34,'09'!$A$9:$AB$89,3,0)+VLOOKUP($A34,'10'!$A$9:$AB$89,3,0)+VLOOKUP($A34,'11'!$A$9:$Z$89,3,0)+VLOOKUP($A34,'12'!$A$9:$AA$89,3,0)</f>
        <v>3085153.02</v>
      </c>
      <c r="D34" s="20">
        <f>+VLOOKUP($A34,'01'!$A$9:$AB$89,4,0)+VLOOKUP($A34,'02'!$A$9:$AB$89,4,0)+VLOOKUP($A34,'03'!$A$9:$AB$89,4,0)+VLOOKUP($A34,'04'!$A$9:$AB$89,4,0)+VLOOKUP($A34,'05'!$A$9:$AB$89,4,0)+VLOOKUP($A34,'06'!$A$9:$Z$89,4,0)+VLOOKUP($A34,'07'!$A$9:$AB$89,4,0)+VLOOKUP($A34,'08'!$A$9:$AB$89,4,0)+VLOOKUP($A34,'09'!$A$9:$AB$89,4,0)+VLOOKUP($A34,'10'!$A$9:$AB$89,4,0)+VLOOKUP($A34,'11'!$A$9:$Z$89,4,0)+VLOOKUP($A34,'12'!$A$9:$AA$89,4,0)</f>
        <v>2468122.4699999997</v>
      </c>
      <c r="E34" s="20">
        <f>+VLOOKUP($A34,'01'!$A$9:$AB$89,5,0)+VLOOKUP($A34,'02'!$A$9:$AB$89,5,0)+VLOOKUP($A34,'03'!$A$9:$AB$89,5,0)+VLOOKUP($A34,'04'!$A$9:$AB$89,5,0)+VLOOKUP($A34,'05'!$A$9:$AB$89,5,0)+VLOOKUP($A34,'06'!$A$9:$Z$89,5,0)+VLOOKUP($A34,'07'!$A$9:$AB$89,5,0)+VLOOKUP($A34,'08'!$A$9:$AB$89,5,0)+VLOOKUP($A34,'09'!$A$9:$AB$89,5,0)+VLOOKUP($A34,'10'!$A$9:$AB$89,5,0)+VLOOKUP($A34,'11'!$A$9:$Z$89,5,0)+VLOOKUP($A34,'12'!$A$9:$AA$89,5,0)</f>
        <v>35900.087570999996</v>
      </c>
      <c r="F34" s="20">
        <f>+VLOOKUP($A34,'01'!$A$9:$AB$89,6,0)+VLOOKUP($A34,'02'!$A$9:$AB$89,6,0)+VLOOKUP($A34,'03'!$A$9:$AB$89,6,0)+VLOOKUP($A34,'04'!$A$9:$AB$89,6,0)+VLOOKUP($A34,'05'!$A$9:$AB$89,6,0)+VLOOKUP($A34,'06'!$A$9:$Z$89,6,0)+VLOOKUP($A34,'07'!$A$9:$AB$89,6,0)+VLOOKUP($A34,'08'!$A$9:$AB$89,6,0)+VLOOKUP($A34,'09'!$A$9:$AB$89,6,0)+VLOOKUP($A34,'10'!$A$9:$AB$89,6,0)+VLOOKUP($A34,'11'!$A$9:$Z$89,6,0)+VLOOKUP($A34,'12'!$A$9:$AA$89,6,0)</f>
        <v>27169.18</v>
      </c>
      <c r="G34" s="20">
        <f>+VLOOKUP($A34,'01'!$A$9:$AB$89,7,0)+VLOOKUP($A34,'02'!$A$9:$AB$89,7,0)+VLOOKUP($A34,'03'!$A$9:$AB$89,7,0)+VLOOKUP($A34,'04'!$A$9:$AB$89,7,0)+VLOOKUP($A34,'05'!$A$9:$AB$89,7,0)+VLOOKUP($A34,'06'!$A$9:$Z$89,7,0)+VLOOKUP($A34,'07'!$A$9:$AB$89,7,0)+VLOOKUP($A34,'08'!$A$9:$AB$89,7,0)+VLOOKUP($A34,'09'!$A$9:$AB$89,7,0)+VLOOKUP($A34,'10'!$A$9:$AB$89,7,0)+VLOOKUP($A34,'11'!$A$9:$Z$89,7,0)+VLOOKUP($A34,'12'!$A$9:$AA$89,7,0)</f>
        <v>357061.16000000003</v>
      </c>
      <c r="H34" s="7">
        <f>+VLOOKUP($A34,'01'!$A$9:$AB$89,8,0)+VLOOKUP($A34,'02'!$A$9:$AB$89,8,0)+VLOOKUP($A34,'03'!$A$9:$AB$89,8,0)+VLOOKUP($A34,'04'!$A$9:$AB$89,8,0)+VLOOKUP($A34,'05'!$A$9:$AB$89,8,0)+VLOOKUP($A34,'06'!$A$9:$Z$89,8,0)+VLOOKUP($A34,'07'!$A$9:$AB$89,8,0)+VLOOKUP($A34,'08'!$A$9:$AB$89,8,0)+VLOOKUP($A34,'09'!$A$9:$AB$89,8,0)+VLOOKUP($A34,'10'!$A$9:$AB$89,8,0)+VLOOKUP($A34,'11'!$A$9:$Z$89,8,0)+VLOOKUP($A34,'12'!$A$9:$AA$89,8,0)</f>
        <v>285649.17000000004</v>
      </c>
      <c r="I34" s="8">
        <f>+VLOOKUP($A34,'01'!$A$9:$AB$89,9,0)+VLOOKUP($A34,'02'!$A$9:$AB$89,9,0)+VLOOKUP($A34,'03'!$A$9:$AB$89,9,0)+VLOOKUP($A34,'04'!$A$9:$AB$89,9,0)+VLOOKUP($A34,'05'!$A$9:$AB$89,9,0)+VLOOKUP($A34,'06'!$A$9:$Z$89,9,0)+VLOOKUP($A34,'07'!$A$9:$AB$89,9,0)+VLOOKUP($A34,'08'!$A$9:$AB$89,9,0)+VLOOKUP($A34,'09'!$A$9:$AB$89,9,0)+VLOOKUP($A34,'10'!$A$9:$AB$89,9,0)+VLOOKUP($A34,'11'!$A$9:$Z$89,9,0)+VLOOKUP($A34,'12'!$A$9:$Z$89,9,0)</f>
        <v>3616.48</v>
      </c>
      <c r="J34" s="20">
        <f>+VLOOKUP($A34,'01'!$A$9:$AB$89,10,0)+VLOOKUP($A34,'02'!$A$9:$AB$89,10,0)+VLOOKUP($A34,'03'!$A$9:$AB$89,10,0)+VLOOKUP($A34,'04'!$A$9:$AB$89,10,0)+VLOOKUP($A34,'05'!$A$9:$AB$89,10,0)+VLOOKUP($A34,'06'!$A$9:$Z$89,10,0)+VLOOKUP($A34,'07'!$A$9:$AB$89,10,0)+VLOOKUP($A34,'08'!$A$9:$AB$89,10,0)+VLOOKUP($A34,'09'!$A$9:$AB$89,10,0)+VLOOKUP($A34,'10'!$A$9:$AB$89,10,0)+VLOOKUP($A34,'11'!$A$9:$Z$89,10,0)+VLOOKUP($A34,'12'!$A$9:$Z$89,10,0)</f>
        <v>7512.82</v>
      </c>
      <c r="K34" s="7">
        <f>+VLOOKUP($A34,'01'!$A$9:$AB$89,11,0)+VLOOKUP($A34,'02'!$A$9:$AB$89,11,0)+VLOOKUP($A34,'03'!$A$9:$AB$89,11,0)+VLOOKUP($A34,'04'!$A$9:$AB$89,11,0)+VLOOKUP($A34,'05'!$A$9:$AB$89,11,0)+VLOOKUP($A34,'06'!$A$9:$Z$89,11,0)+VLOOKUP($A34,'07'!$A$9:$AB$89,11,0)+VLOOKUP($A34,'08'!$A$9:$AB$89,11,0)+VLOOKUP($A34,'09'!$A$9:$AB$89,11,0)+VLOOKUP($A34,'10'!$A$9:$AB$89,11,0)+VLOOKUP($A34,'11'!$A$9:$Z$89,11,0)+VLOOKUP($A34,'12'!$A$9:$Z$89,11,0)</f>
        <v>6010.26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f>VLOOKUP($A35,'01'!$A$9:$AB$89,3,0)+VLOOKUP($A35,'02'!$A$9:$AB$89,3,0)+VLOOKUP($A35,'03'!$A$9:$AB$89,3,0)+VLOOKUP($A35,'04'!$A$9:$AB$89,3,0)+VLOOKUP($A35,'05'!$A$9:$AB$89,3,0)+VLOOKUP($A35,'06'!$A$9:$Z$89,3,0)+VLOOKUP($A35,'07'!$A$9:$AB$89,3,0)+VLOOKUP($A35,'08'!$A$9:$AB$89,3,0)+VLOOKUP($A35,'09'!$A$9:$AB$89,3,0)+VLOOKUP($A35,'10'!$A$9:$AB$89,3,0)+VLOOKUP($A35,'11'!$A$9:$Z$89,3,0)+VLOOKUP($A35,'12'!$A$9:$AA$89,3,0)</f>
        <v>8368813.1099999994</v>
      </c>
      <c r="D35" s="20">
        <f>+VLOOKUP($A35,'01'!$A$9:$AB$89,4,0)+VLOOKUP($A35,'02'!$A$9:$AB$89,4,0)+VLOOKUP($A35,'03'!$A$9:$AB$89,4,0)+VLOOKUP($A35,'04'!$A$9:$AB$89,4,0)+VLOOKUP($A35,'05'!$A$9:$AB$89,4,0)+VLOOKUP($A35,'06'!$A$9:$Z$89,4,0)+VLOOKUP($A35,'07'!$A$9:$AB$89,4,0)+VLOOKUP($A35,'08'!$A$9:$AB$89,4,0)+VLOOKUP($A35,'09'!$A$9:$AB$89,4,0)+VLOOKUP($A35,'10'!$A$9:$AB$89,4,0)+VLOOKUP($A35,'11'!$A$9:$Z$89,4,0)+VLOOKUP($A35,'12'!$A$9:$AA$89,4,0)</f>
        <v>6695050.4899999993</v>
      </c>
      <c r="E35" s="20">
        <f>+VLOOKUP($A35,'01'!$A$9:$AB$89,5,0)+VLOOKUP($A35,'02'!$A$9:$AB$89,5,0)+VLOOKUP($A35,'03'!$A$9:$AB$89,5,0)+VLOOKUP($A35,'04'!$A$9:$AB$89,5,0)+VLOOKUP($A35,'05'!$A$9:$AB$89,5,0)+VLOOKUP($A35,'06'!$A$9:$Z$89,5,0)+VLOOKUP($A35,'07'!$A$9:$AB$89,5,0)+VLOOKUP($A35,'08'!$A$9:$AB$89,5,0)+VLOOKUP($A35,'09'!$A$9:$AB$89,5,0)+VLOOKUP($A35,'10'!$A$9:$AB$89,5,0)+VLOOKUP($A35,'11'!$A$9:$Z$89,5,0)+VLOOKUP($A35,'12'!$A$9:$AA$89,5,0)</f>
        <v>92276.52138619998</v>
      </c>
      <c r="F35" s="20">
        <f>+VLOOKUP($A35,'01'!$A$9:$AB$89,6,0)+VLOOKUP($A35,'02'!$A$9:$AB$89,6,0)+VLOOKUP($A35,'03'!$A$9:$AB$89,6,0)+VLOOKUP($A35,'04'!$A$9:$AB$89,6,0)+VLOOKUP($A35,'05'!$A$9:$AB$89,6,0)+VLOOKUP($A35,'06'!$A$9:$Z$89,6,0)+VLOOKUP($A35,'07'!$A$9:$AB$89,6,0)+VLOOKUP($A35,'08'!$A$9:$AB$89,6,0)+VLOOKUP($A35,'09'!$A$9:$AB$89,6,0)+VLOOKUP($A35,'10'!$A$9:$AB$89,6,0)+VLOOKUP($A35,'11'!$A$9:$Z$89,6,0)+VLOOKUP($A35,'12'!$A$9:$AA$89,6,0)</f>
        <v>73714.860000000015</v>
      </c>
      <c r="G35" s="20">
        <f>+VLOOKUP($A35,'01'!$A$9:$AB$89,7,0)+VLOOKUP($A35,'02'!$A$9:$AB$89,7,0)+VLOOKUP($A35,'03'!$A$9:$AB$89,7,0)+VLOOKUP($A35,'04'!$A$9:$AB$89,7,0)+VLOOKUP($A35,'05'!$A$9:$AB$89,7,0)+VLOOKUP($A35,'06'!$A$9:$Z$89,7,0)+VLOOKUP($A35,'07'!$A$9:$AB$89,7,0)+VLOOKUP($A35,'08'!$A$9:$AB$89,7,0)+VLOOKUP($A35,'09'!$A$9:$AB$89,7,0)+VLOOKUP($A35,'10'!$A$9:$AB$89,7,0)+VLOOKUP($A35,'11'!$A$9:$Z$89,7,0)+VLOOKUP($A35,'12'!$A$9:$AA$89,7,0)</f>
        <v>230164.37</v>
      </c>
      <c r="H35" s="7">
        <f>+VLOOKUP($A35,'01'!$A$9:$AB$89,8,0)+VLOOKUP($A35,'02'!$A$9:$AB$89,8,0)+VLOOKUP($A35,'03'!$A$9:$AB$89,8,0)+VLOOKUP($A35,'04'!$A$9:$AB$89,8,0)+VLOOKUP($A35,'05'!$A$9:$AB$89,8,0)+VLOOKUP($A35,'06'!$A$9:$Z$89,8,0)+VLOOKUP($A35,'07'!$A$9:$AB$89,8,0)+VLOOKUP($A35,'08'!$A$9:$AB$89,8,0)+VLOOKUP($A35,'09'!$A$9:$AB$89,8,0)+VLOOKUP($A35,'10'!$A$9:$AB$89,8,0)+VLOOKUP($A35,'11'!$A$9:$Z$89,8,0)+VLOOKUP($A35,'12'!$A$9:$AA$89,8,0)</f>
        <v>184131.75</v>
      </c>
      <c r="I35" s="8">
        <f>+VLOOKUP($A35,'01'!$A$9:$AB$89,9,0)+VLOOKUP($A35,'02'!$A$9:$AB$89,9,0)+VLOOKUP($A35,'03'!$A$9:$AB$89,9,0)+VLOOKUP($A35,'04'!$A$9:$AB$89,9,0)+VLOOKUP($A35,'05'!$A$9:$AB$89,9,0)+VLOOKUP($A35,'06'!$A$9:$Z$89,9,0)+VLOOKUP($A35,'07'!$A$9:$AB$89,9,0)+VLOOKUP($A35,'08'!$A$9:$AB$89,9,0)+VLOOKUP($A35,'09'!$A$9:$AB$89,9,0)+VLOOKUP($A35,'10'!$A$9:$AB$89,9,0)+VLOOKUP($A35,'11'!$A$9:$Z$89,9,0)+VLOOKUP($A35,'12'!$A$9:$Z$89,9,0)</f>
        <v>9406.25</v>
      </c>
      <c r="J35" s="20">
        <f>+VLOOKUP($A35,'01'!$A$9:$AB$89,10,0)+VLOOKUP($A35,'02'!$A$9:$AB$89,10,0)+VLOOKUP($A35,'03'!$A$9:$AB$89,10,0)+VLOOKUP($A35,'04'!$A$9:$AB$89,10,0)+VLOOKUP($A35,'05'!$A$9:$AB$89,10,0)+VLOOKUP($A35,'06'!$A$9:$Z$89,10,0)+VLOOKUP($A35,'07'!$A$9:$AB$89,10,0)+VLOOKUP($A35,'08'!$A$9:$AB$89,10,0)+VLOOKUP($A35,'09'!$A$9:$AB$89,10,0)+VLOOKUP($A35,'10'!$A$9:$AB$89,10,0)+VLOOKUP($A35,'11'!$A$9:$Z$89,10,0)+VLOOKUP($A35,'12'!$A$9:$Z$89,10,0)</f>
        <v>19310.740000000002</v>
      </c>
      <c r="K35" s="7">
        <f>+VLOOKUP($A35,'01'!$A$9:$AB$89,11,0)+VLOOKUP($A35,'02'!$A$9:$AB$89,11,0)+VLOOKUP($A35,'03'!$A$9:$AB$89,11,0)+VLOOKUP($A35,'04'!$A$9:$AB$89,11,0)+VLOOKUP($A35,'05'!$A$9:$AB$89,11,0)+VLOOKUP($A35,'06'!$A$9:$Z$89,11,0)+VLOOKUP($A35,'07'!$A$9:$AB$89,11,0)+VLOOKUP($A35,'08'!$A$9:$AB$89,11,0)+VLOOKUP($A35,'09'!$A$9:$AB$89,11,0)+VLOOKUP($A35,'10'!$A$9:$AB$89,11,0)+VLOOKUP($A35,'11'!$A$9:$Z$89,11,0)+VLOOKUP($A35,'12'!$A$9:$Z$89,11,0)</f>
        <v>15448.590000000002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f>VLOOKUP($A36,'01'!$A$9:$AB$89,3,0)+VLOOKUP($A36,'02'!$A$9:$AB$89,3,0)+VLOOKUP($A36,'03'!$A$9:$AB$89,3,0)+VLOOKUP($A36,'04'!$A$9:$AB$89,3,0)+VLOOKUP($A36,'05'!$A$9:$AB$89,3,0)+VLOOKUP($A36,'06'!$A$9:$Z$89,3,0)+VLOOKUP($A36,'07'!$A$9:$AB$89,3,0)+VLOOKUP($A36,'08'!$A$9:$AB$89,3,0)+VLOOKUP($A36,'09'!$A$9:$AB$89,3,0)+VLOOKUP($A36,'10'!$A$9:$AB$89,3,0)+VLOOKUP($A36,'11'!$A$9:$Z$89,3,0)+VLOOKUP($A36,'12'!$A$9:$AA$89,3,0)</f>
        <v>3204984.8099999996</v>
      </c>
      <c r="D36" s="20">
        <f>+VLOOKUP($A36,'01'!$A$9:$AB$89,4,0)+VLOOKUP($A36,'02'!$A$9:$AB$89,4,0)+VLOOKUP($A36,'03'!$A$9:$AB$89,4,0)+VLOOKUP($A36,'04'!$A$9:$AB$89,4,0)+VLOOKUP($A36,'05'!$A$9:$AB$89,4,0)+VLOOKUP($A36,'06'!$A$9:$Z$89,4,0)+VLOOKUP($A36,'07'!$A$9:$AB$89,4,0)+VLOOKUP($A36,'08'!$A$9:$AB$89,4,0)+VLOOKUP($A36,'09'!$A$9:$AB$89,4,0)+VLOOKUP($A36,'10'!$A$9:$AB$89,4,0)+VLOOKUP($A36,'11'!$A$9:$Z$89,4,0)+VLOOKUP($A36,'12'!$A$9:$AA$89,4,0)</f>
        <v>2563987.83</v>
      </c>
      <c r="E36" s="20">
        <f>+VLOOKUP($A36,'01'!$A$9:$AB$89,5,0)+VLOOKUP($A36,'02'!$A$9:$AB$89,5,0)+VLOOKUP($A36,'03'!$A$9:$AB$89,5,0)+VLOOKUP($A36,'04'!$A$9:$AB$89,5,0)+VLOOKUP($A36,'05'!$A$9:$AB$89,5,0)+VLOOKUP($A36,'06'!$A$9:$Z$89,5,0)+VLOOKUP($A36,'07'!$A$9:$AB$89,5,0)+VLOOKUP($A36,'08'!$A$9:$AB$89,5,0)+VLOOKUP($A36,'09'!$A$9:$AB$89,5,0)+VLOOKUP($A36,'10'!$A$9:$AB$89,5,0)+VLOOKUP($A36,'11'!$A$9:$Z$89,5,0)+VLOOKUP($A36,'12'!$A$9:$AA$89,5,0)</f>
        <v>38027.500167799997</v>
      </c>
      <c r="F36" s="20">
        <f>+VLOOKUP($A36,'01'!$A$9:$AB$89,6,0)+VLOOKUP($A36,'02'!$A$9:$AB$89,6,0)+VLOOKUP($A36,'03'!$A$9:$AB$89,6,0)+VLOOKUP($A36,'04'!$A$9:$AB$89,6,0)+VLOOKUP($A36,'05'!$A$9:$AB$89,6,0)+VLOOKUP($A36,'06'!$A$9:$Z$89,6,0)+VLOOKUP($A36,'07'!$A$9:$AB$89,6,0)+VLOOKUP($A36,'08'!$A$9:$AB$89,6,0)+VLOOKUP($A36,'09'!$A$9:$AB$89,6,0)+VLOOKUP($A36,'10'!$A$9:$AB$89,6,0)+VLOOKUP($A36,'11'!$A$9:$Z$89,6,0)+VLOOKUP($A36,'12'!$A$9:$AA$89,6,0)</f>
        <v>28222.260000000002</v>
      </c>
      <c r="G36" s="20">
        <f>+VLOOKUP($A36,'01'!$A$9:$AB$89,7,0)+VLOOKUP($A36,'02'!$A$9:$AB$89,7,0)+VLOOKUP($A36,'03'!$A$9:$AB$89,7,0)+VLOOKUP($A36,'04'!$A$9:$AB$89,7,0)+VLOOKUP($A36,'05'!$A$9:$AB$89,7,0)+VLOOKUP($A36,'06'!$A$9:$Z$89,7,0)+VLOOKUP($A36,'07'!$A$9:$AB$89,7,0)+VLOOKUP($A36,'08'!$A$9:$AB$89,7,0)+VLOOKUP($A36,'09'!$A$9:$AB$89,7,0)+VLOOKUP($A36,'10'!$A$9:$AB$89,7,0)+VLOOKUP($A36,'11'!$A$9:$Z$89,7,0)+VLOOKUP($A36,'12'!$A$9:$AA$89,7,0)</f>
        <v>269490.24</v>
      </c>
      <c r="H36" s="7">
        <f>+VLOOKUP($A36,'01'!$A$9:$AB$89,8,0)+VLOOKUP($A36,'02'!$A$9:$AB$89,8,0)+VLOOKUP($A36,'03'!$A$9:$AB$89,8,0)+VLOOKUP($A36,'04'!$A$9:$AB$89,8,0)+VLOOKUP($A36,'05'!$A$9:$AB$89,8,0)+VLOOKUP($A36,'06'!$A$9:$Z$89,8,0)+VLOOKUP($A36,'07'!$A$9:$AB$89,8,0)+VLOOKUP($A36,'08'!$A$9:$AB$89,8,0)+VLOOKUP($A36,'09'!$A$9:$AB$89,8,0)+VLOOKUP($A36,'10'!$A$9:$AB$89,8,0)+VLOOKUP($A36,'11'!$A$9:$Z$89,8,0)+VLOOKUP($A36,'12'!$A$9:$AA$89,8,0)</f>
        <v>215592.44</v>
      </c>
      <c r="I36" s="8">
        <f>+VLOOKUP($A36,'01'!$A$9:$AB$89,9,0)+VLOOKUP($A36,'02'!$A$9:$AB$89,9,0)+VLOOKUP($A36,'03'!$A$9:$AB$89,9,0)+VLOOKUP($A36,'04'!$A$9:$AB$89,9,0)+VLOOKUP($A36,'05'!$A$9:$AB$89,9,0)+VLOOKUP($A36,'06'!$A$9:$Z$89,9,0)+VLOOKUP($A36,'07'!$A$9:$AB$89,9,0)+VLOOKUP($A36,'08'!$A$9:$AB$89,9,0)+VLOOKUP($A36,'09'!$A$9:$AB$89,9,0)+VLOOKUP($A36,'10'!$A$9:$AB$89,9,0)+VLOOKUP($A36,'11'!$A$9:$Z$89,9,0)+VLOOKUP($A36,'12'!$A$9:$Z$89,9,0)</f>
        <v>8466.68</v>
      </c>
      <c r="J36" s="20">
        <f>+VLOOKUP($A36,'01'!$A$9:$AB$89,10,0)+VLOOKUP($A36,'02'!$A$9:$AB$89,10,0)+VLOOKUP($A36,'03'!$A$9:$AB$89,10,0)+VLOOKUP($A36,'04'!$A$9:$AB$89,10,0)+VLOOKUP($A36,'05'!$A$9:$AB$89,10,0)+VLOOKUP($A36,'06'!$A$9:$Z$89,10,0)+VLOOKUP($A36,'07'!$A$9:$AB$89,10,0)+VLOOKUP($A36,'08'!$A$9:$AB$89,10,0)+VLOOKUP($A36,'09'!$A$9:$AB$89,10,0)+VLOOKUP($A36,'10'!$A$9:$AB$89,10,0)+VLOOKUP($A36,'11'!$A$9:$Z$89,10,0)+VLOOKUP($A36,'12'!$A$9:$Z$89,10,0)</f>
        <v>7958.03</v>
      </c>
      <c r="K36" s="7">
        <f>+VLOOKUP($A36,'01'!$A$9:$AB$89,11,0)+VLOOKUP($A36,'02'!$A$9:$AB$89,11,0)+VLOOKUP($A36,'03'!$A$9:$AB$89,11,0)+VLOOKUP($A36,'04'!$A$9:$AB$89,11,0)+VLOOKUP($A36,'05'!$A$9:$AB$89,11,0)+VLOOKUP($A36,'06'!$A$9:$Z$89,11,0)+VLOOKUP($A36,'07'!$A$9:$AB$89,11,0)+VLOOKUP($A36,'08'!$A$9:$AB$89,11,0)+VLOOKUP($A36,'09'!$A$9:$AB$89,11,0)+VLOOKUP($A36,'10'!$A$9:$AB$89,11,0)+VLOOKUP($A36,'11'!$A$9:$Z$89,11,0)+VLOOKUP($A36,'12'!$A$9:$Z$89,11,0)</f>
        <v>6366.42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f>VLOOKUP($A37,'01'!$A$9:$AB$89,3,0)+VLOOKUP($A37,'02'!$A$9:$AB$89,3,0)+VLOOKUP($A37,'03'!$A$9:$AB$89,3,0)+VLOOKUP($A37,'04'!$A$9:$AB$89,3,0)+VLOOKUP($A37,'05'!$A$9:$AB$89,3,0)+VLOOKUP($A37,'06'!$A$9:$Z$89,3,0)+VLOOKUP($A37,'07'!$A$9:$AB$89,3,0)+VLOOKUP($A37,'08'!$A$9:$AB$89,3,0)+VLOOKUP($A37,'09'!$A$9:$AB$89,3,0)+VLOOKUP($A37,'10'!$A$9:$AB$89,3,0)+VLOOKUP($A37,'11'!$A$9:$Z$89,3,0)+VLOOKUP($A37,'12'!$A$9:$AA$89,3,0)</f>
        <v>5844080.7100000009</v>
      </c>
      <c r="D37" s="20">
        <f>+VLOOKUP($A37,'01'!$A$9:$AB$89,4,0)+VLOOKUP($A37,'02'!$A$9:$AB$89,4,0)+VLOOKUP($A37,'03'!$A$9:$AB$89,4,0)+VLOOKUP($A37,'04'!$A$9:$AB$89,4,0)+VLOOKUP($A37,'05'!$A$9:$AB$89,4,0)+VLOOKUP($A37,'06'!$A$9:$Z$89,4,0)+VLOOKUP($A37,'07'!$A$9:$AB$89,4,0)+VLOOKUP($A37,'08'!$A$9:$AB$89,4,0)+VLOOKUP($A37,'09'!$A$9:$AB$89,4,0)+VLOOKUP($A37,'10'!$A$9:$AB$89,4,0)+VLOOKUP($A37,'11'!$A$9:$Z$89,4,0)+VLOOKUP($A37,'12'!$A$9:$AA$89,4,0)</f>
        <v>4675264.57</v>
      </c>
      <c r="E37" s="20">
        <f>+VLOOKUP($A37,'01'!$A$9:$AB$89,5,0)+VLOOKUP($A37,'02'!$A$9:$AB$89,5,0)+VLOOKUP($A37,'03'!$A$9:$AB$89,5,0)+VLOOKUP($A37,'04'!$A$9:$AB$89,5,0)+VLOOKUP($A37,'05'!$A$9:$AB$89,5,0)+VLOOKUP($A37,'06'!$A$9:$Z$89,5,0)+VLOOKUP($A37,'07'!$A$9:$AB$89,5,0)+VLOOKUP($A37,'08'!$A$9:$AB$89,5,0)+VLOOKUP($A37,'09'!$A$9:$AB$89,5,0)+VLOOKUP($A37,'10'!$A$9:$AB$89,5,0)+VLOOKUP($A37,'11'!$A$9:$Z$89,5,0)+VLOOKUP($A37,'12'!$A$9:$AA$89,5,0)</f>
        <v>58237.919837399997</v>
      </c>
      <c r="F37" s="20">
        <f>+VLOOKUP($A37,'01'!$A$9:$AB$89,6,0)+VLOOKUP($A37,'02'!$A$9:$AB$89,6,0)+VLOOKUP($A37,'03'!$A$9:$AB$89,6,0)+VLOOKUP($A37,'04'!$A$9:$AB$89,6,0)+VLOOKUP($A37,'05'!$A$9:$AB$89,6,0)+VLOOKUP($A37,'06'!$A$9:$Z$89,6,0)+VLOOKUP($A37,'07'!$A$9:$AB$89,6,0)+VLOOKUP($A37,'08'!$A$9:$AB$89,6,0)+VLOOKUP($A37,'09'!$A$9:$AB$89,6,0)+VLOOKUP($A37,'10'!$A$9:$AB$89,6,0)+VLOOKUP($A37,'11'!$A$9:$Z$89,6,0)+VLOOKUP($A37,'12'!$A$9:$AA$89,6,0)</f>
        <v>51495.08</v>
      </c>
      <c r="G37" s="20">
        <f>+VLOOKUP($A37,'01'!$A$9:$AB$89,7,0)+VLOOKUP($A37,'02'!$A$9:$AB$89,7,0)+VLOOKUP($A37,'03'!$A$9:$AB$89,7,0)+VLOOKUP($A37,'04'!$A$9:$AB$89,7,0)+VLOOKUP($A37,'05'!$A$9:$AB$89,7,0)+VLOOKUP($A37,'06'!$A$9:$Z$89,7,0)+VLOOKUP($A37,'07'!$A$9:$AB$89,7,0)+VLOOKUP($A37,'08'!$A$9:$AB$89,7,0)+VLOOKUP($A37,'09'!$A$9:$AB$89,7,0)+VLOOKUP($A37,'10'!$A$9:$AB$89,7,0)+VLOOKUP($A37,'11'!$A$9:$Z$89,7,0)+VLOOKUP($A37,'12'!$A$9:$AA$89,7,0)</f>
        <v>279892.73</v>
      </c>
      <c r="H37" s="7">
        <f>+VLOOKUP($A37,'01'!$A$9:$AB$89,8,0)+VLOOKUP($A37,'02'!$A$9:$AB$89,8,0)+VLOOKUP($A37,'03'!$A$9:$AB$89,8,0)+VLOOKUP($A37,'04'!$A$9:$AB$89,8,0)+VLOOKUP($A37,'05'!$A$9:$AB$89,8,0)+VLOOKUP($A37,'06'!$A$9:$Z$89,8,0)+VLOOKUP($A37,'07'!$A$9:$AB$89,8,0)+VLOOKUP($A37,'08'!$A$9:$AB$89,8,0)+VLOOKUP($A37,'09'!$A$9:$AB$89,8,0)+VLOOKUP($A37,'10'!$A$9:$AB$89,8,0)+VLOOKUP($A37,'11'!$A$9:$Z$89,8,0)+VLOOKUP($A37,'12'!$A$9:$AA$89,8,0)</f>
        <v>223914.41999999998</v>
      </c>
      <c r="I37" s="8">
        <f>+VLOOKUP($A37,'01'!$A$9:$AB$89,9,0)+VLOOKUP($A37,'02'!$A$9:$AB$89,9,0)+VLOOKUP($A37,'03'!$A$9:$AB$89,9,0)+VLOOKUP($A37,'04'!$A$9:$AB$89,9,0)+VLOOKUP($A37,'05'!$A$9:$AB$89,9,0)+VLOOKUP($A37,'06'!$A$9:$Z$89,9,0)+VLOOKUP($A37,'07'!$A$9:$AB$89,9,0)+VLOOKUP($A37,'08'!$A$9:$AB$89,9,0)+VLOOKUP($A37,'09'!$A$9:$AB$89,9,0)+VLOOKUP($A37,'10'!$A$9:$AB$89,9,0)+VLOOKUP($A37,'11'!$A$9:$Z$89,9,0)+VLOOKUP($A37,'12'!$A$9:$Z$89,9,0)</f>
        <v>5381.75</v>
      </c>
      <c r="J37" s="20">
        <f>+VLOOKUP($A37,'01'!$A$9:$AB$89,10,0)+VLOOKUP($A37,'02'!$A$9:$AB$89,10,0)+VLOOKUP($A37,'03'!$A$9:$AB$89,10,0)+VLOOKUP($A37,'04'!$A$9:$AB$89,10,0)+VLOOKUP($A37,'05'!$A$9:$AB$89,10,0)+VLOOKUP($A37,'06'!$A$9:$Z$89,10,0)+VLOOKUP($A37,'07'!$A$9:$AB$89,10,0)+VLOOKUP($A37,'08'!$A$9:$AB$89,10,0)+VLOOKUP($A37,'09'!$A$9:$AB$89,10,0)+VLOOKUP($A37,'10'!$A$9:$AB$89,10,0)+VLOOKUP($A37,'11'!$A$9:$Z$89,10,0)+VLOOKUP($A37,'12'!$A$9:$Z$89,10,0)</f>
        <v>12187.47</v>
      </c>
      <c r="K37" s="7">
        <f>+VLOOKUP($A37,'01'!$A$9:$AB$89,11,0)+VLOOKUP($A37,'02'!$A$9:$AB$89,11,0)+VLOOKUP($A37,'03'!$A$9:$AB$89,11,0)+VLOOKUP($A37,'04'!$A$9:$AB$89,11,0)+VLOOKUP($A37,'05'!$A$9:$AB$89,11,0)+VLOOKUP($A37,'06'!$A$9:$Z$89,11,0)+VLOOKUP($A37,'07'!$A$9:$AB$89,11,0)+VLOOKUP($A37,'08'!$A$9:$AB$89,11,0)+VLOOKUP($A37,'09'!$A$9:$AB$89,11,0)+VLOOKUP($A37,'10'!$A$9:$AB$89,11,0)+VLOOKUP($A37,'11'!$A$9:$Z$89,11,0)+VLOOKUP($A37,'12'!$A$9:$Z$89,11,0)</f>
        <v>9749.98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f>VLOOKUP($A38,'01'!$A$9:$AB$89,3,0)+VLOOKUP($A38,'02'!$A$9:$AB$89,3,0)+VLOOKUP($A38,'03'!$A$9:$AB$89,3,0)+VLOOKUP($A38,'04'!$A$9:$AB$89,3,0)+VLOOKUP($A38,'05'!$A$9:$AB$89,3,0)+VLOOKUP($A38,'06'!$A$9:$Z$89,3,0)+VLOOKUP($A38,'07'!$A$9:$AB$89,3,0)+VLOOKUP($A38,'08'!$A$9:$AB$89,3,0)+VLOOKUP($A38,'09'!$A$9:$AB$89,3,0)+VLOOKUP($A38,'10'!$A$9:$AB$89,3,0)+VLOOKUP($A38,'11'!$A$9:$Z$89,3,0)+VLOOKUP($A38,'12'!$A$9:$AA$89,3,0)</f>
        <v>4030119.8899999997</v>
      </c>
      <c r="D38" s="20">
        <f>+VLOOKUP($A38,'01'!$A$9:$AB$89,4,0)+VLOOKUP($A38,'02'!$A$9:$AB$89,4,0)+VLOOKUP($A38,'03'!$A$9:$AB$89,4,0)+VLOOKUP($A38,'04'!$A$9:$AB$89,4,0)+VLOOKUP($A38,'05'!$A$9:$AB$89,4,0)+VLOOKUP($A38,'06'!$A$9:$Z$89,4,0)+VLOOKUP($A38,'07'!$A$9:$AB$89,4,0)+VLOOKUP($A38,'08'!$A$9:$AB$89,4,0)+VLOOKUP($A38,'09'!$A$9:$AB$89,4,0)+VLOOKUP($A38,'10'!$A$9:$AB$89,4,0)+VLOOKUP($A38,'11'!$A$9:$Z$89,4,0)+VLOOKUP($A38,'12'!$A$9:$AA$89,4,0)</f>
        <v>3224095.9199999995</v>
      </c>
      <c r="E38" s="20">
        <f>+VLOOKUP($A38,'01'!$A$9:$AB$89,5,0)+VLOOKUP($A38,'02'!$A$9:$AB$89,5,0)+VLOOKUP($A38,'03'!$A$9:$AB$89,5,0)+VLOOKUP($A38,'04'!$A$9:$AB$89,5,0)+VLOOKUP($A38,'05'!$A$9:$AB$89,5,0)+VLOOKUP($A38,'06'!$A$9:$Z$89,5,0)+VLOOKUP($A38,'07'!$A$9:$AB$89,5,0)+VLOOKUP($A38,'08'!$A$9:$AB$89,5,0)+VLOOKUP($A38,'09'!$A$9:$AB$89,5,0)+VLOOKUP($A38,'10'!$A$9:$AB$89,5,0)+VLOOKUP($A38,'11'!$A$9:$Z$89,5,0)+VLOOKUP($A38,'12'!$A$9:$AA$89,5,0)</f>
        <v>47733.820140700002</v>
      </c>
      <c r="F38" s="20">
        <f>+VLOOKUP($A38,'01'!$A$9:$AB$89,6,0)+VLOOKUP($A38,'02'!$A$9:$AB$89,6,0)+VLOOKUP($A38,'03'!$A$9:$AB$89,6,0)+VLOOKUP($A38,'04'!$A$9:$AB$89,6,0)+VLOOKUP($A38,'05'!$A$9:$AB$89,6,0)+VLOOKUP($A38,'06'!$A$9:$Z$89,6,0)+VLOOKUP($A38,'07'!$A$9:$AB$89,6,0)+VLOOKUP($A38,'08'!$A$9:$AB$89,6,0)+VLOOKUP($A38,'09'!$A$9:$AB$89,6,0)+VLOOKUP($A38,'10'!$A$9:$AB$89,6,0)+VLOOKUP($A38,'11'!$A$9:$Z$89,6,0)+VLOOKUP($A38,'12'!$A$9:$AA$89,6,0)</f>
        <v>35488.43</v>
      </c>
      <c r="G38" s="20">
        <f>+VLOOKUP($A38,'01'!$A$9:$AB$89,7,0)+VLOOKUP($A38,'02'!$A$9:$AB$89,7,0)+VLOOKUP($A38,'03'!$A$9:$AB$89,7,0)+VLOOKUP($A38,'04'!$A$9:$AB$89,7,0)+VLOOKUP($A38,'05'!$A$9:$AB$89,7,0)+VLOOKUP($A38,'06'!$A$9:$Z$89,7,0)+VLOOKUP($A38,'07'!$A$9:$AB$89,7,0)+VLOOKUP($A38,'08'!$A$9:$AB$89,7,0)+VLOOKUP($A38,'09'!$A$9:$AB$89,7,0)+VLOOKUP($A38,'10'!$A$9:$AB$89,7,0)+VLOOKUP($A38,'11'!$A$9:$Z$89,7,0)+VLOOKUP($A38,'12'!$A$9:$AA$89,7,0)</f>
        <v>844142.79</v>
      </c>
      <c r="H38" s="7">
        <f>+VLOOKUP($A38,'01'!$A$9:$AB$89,8,0)+VLOOKUP($A38,'02'!$A$9:$AB$89,8,0)+VLOOKUP($A38,'03'!$A$9:$AB$89,8,0)+VLOOKUP($A38,'04'!$A$9:$AB$89,8,0)+VLOOKUP($A38,'05'!$A$9:$AB$89,8,0)+VLOOKUP($A38,'06'!$A$9:$Z$89,8,0)+VLOOKUP($A38,'07'!$A$9:$AB$89,8,0)+VLOOKUP($A38,'08'!$A$9:$AB$89,8,0)+VLOOKUP($A38,'09'!$A$9:$AB$89,8,0)+VLOOKUP($A38,'10'!$A$9:$AB$89,8,0)+VLOOKUP($A38,'11'!$A$9:$Z$89,8,0)+VLOOKUP($A38,'12'!$A$9:$AA$89,8,0)</f>
        <v>675314.5</v>
      </c>
      <c r="I38" s="8">
        <f>+VLOOKUP($A38,'01'!$A$9:$AB$89,9,0)+VLOOKUP($A38,'02'!$A$9:$AB$89,9,0)+VLOOKUP($A38,'03'!$A$9:$AB$89,9,0)+VLOOKUP($A38,'04'!$A$9:$AB$89,9,0)+VLOOKUP($A38,'05'!$A$9:$AB$89,9,0)+VLOOKUP($A38,'06'!$A$9:$Z$89,9,0)+VLOOKUP($A38,'07'!$A$9:$AB$89,9,0)+VLOOKUP($A38,'08'!$A$9:$AB$89,9,0)+VLOOKUP($A38,'09'!$A$9:$AB$89,9,0)+VLOOKUP($A38,'10'!$A$9:$AB$89,9,0)+VLOOKUP($A38,'11'!$A$9:$Z$89,9,0)+VLOOKUP($A38,'12'!$A$9:$Z$89,9,0)</f>
        <v>11504.04</v>
      </c>
      <c r="J38" s="20">
        <f>+VLOOKUP($A38,'01'!$A$9:$AB$89,10,0)+VLOOKUP($A38,'02'!$A$9:$AB$89,10,0)+VLOOKUP($A38,'03'!$A$9:$AB$89,10,0)+VLOOKUP($A38,'04'!$A$9:$AB$89,10,0)+VLOOKUP($A38,'05'!$A$9:$AB$89,10,0)+VLOOKUP($A38,'06'!$A$9:$Z$89,10,0)+VLOOKUP($A38,'07'!$A$9:$AB$89,10,0)+VLOOKUP($A38,'08'!$A$9:$AB$89,10,0)+VLOOKUP($A38,'09'!$A$9:$AB$89,10,0)+VLOOKUP($A38,'10'!$A$9:$AB$89,10,0)+VLOOKUP($A38,'11'!$A$9:$Z$89,10,0)+VLOOKUP($A38,'12'!$A$9:$Z$89,10,0)</f>
        <v>9989.27</v>
      </c>
      <c r="K38" s="7">
        <f>+VLOOKUP($A38,'01'!$A$9:$AB$89,11,0)+VLOOKUP($A38,'02'!$A$9:$AB$89,11,0)+VLOOKUP($A38,'03'!$A$9:$AB$89,11,0)+VLOOKUP($A38,'04'!$A$9:$AB$89,11,0)+VLOOKUP($A38,'05'!$A$9:$AB$89,11,0)+VLOOKUP($A38,'06'!$A$9:$Z$89,11,0)+VLOOKUP($A38,'07'!$A$9:$AB$89,11,0)+VLOOKUP($A38,'08'!$A$9:$AB$89,11,0)+VLOOKUP($A38,'09'!$A$9:$AB$89,11,0)+VLOOKUP($A38,'10'!$A$9:$AB$89,11,0)+VLOOKUP($A38,'11'!$A$9:$Z$89,11,0)+VLOOKUP($A38,'12'!$A$9:$Z$89,11,0)</f>
        <v>7991.42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f>VLOOKUP($A39,'01'!$A$9:$AB$89,3,0)+VLOOKUP($A39,'02'!$A$9:$AB$89,3,0)+VLOOKUP($A39,'03'!$A$9:$AB$89,3,0)+VLOOKUP($A39,'04'!$A$9:$AB$89,3,0)+VLOOKUP($A39,'05'!$A$9:$AB$89,3,0)+VLOOKUP($A39,'06'!$A$9:$Z$89,3,0)+VLOOKUP($A39,'07'!$A$9:$AB$89,3,0)+VLOOKUP($A39,'08'!$A$9:$AB$89,3,0)+VLOOKUP($A39,'09'!$A$9:$AB$89,3,0)+VLOOKUP($A39,'10'!$A$9:$AB$89,3,0)+VLOOKUP($A39,'11'!$A$9:$Z$89,3,0)+VLOOKUP($A39,'12'!$A$9:$AA$89,3,0)</f>
        <v>8671946.9400000013</v>
      </c>
      <c r="D39" s="20">
        <f>+VLOOKUP($A39,'01'!$A$9:$AB$89,4,0)+VLOOKUP($A39,'02'!$A$9:$AB$89,4,0)+VLOOKUP($A39,'03'!$A$9:$AB$89,4,0)+VLOOKUP($A39,'04'!$A$9:$AB$89,4,0)+VLOOKUP($A39,'05'!$A$9:$AB$89,4,0)+VLOOKUP($A39,'06'!$A$9:$Z$89,4,0)+VLOOKUP($A39,'07'!$A$9:$AB$89,4,0)+VLOOKUP($A39,'08'!$A$9:$AB$89,4,0)+VLOOKUP($A39,'09'!$A$9:$AB$89,4,0)+VLOOKUP($A39,'10'!$A$9:$AB$89,4,0)+VLOOKUP($A39,'11'!$A$9:$Z$89,4,0)+VLOOKUP($A39,'12'!$A$9:$AA$89,4,0)</f>
        <v>6937557.5499999998</v>
      </c>
      <c r="E39" s="20">
        <f>+VLOOKUP($A39,'01'!$A$9:$AB$89,5,0)+VLOOKUP($A39,'02'!$A$9:$AB$89,5,0)+VLOOKUP($A39,'03'!$A$9:$AB$89,5,0)+VLOOKUP($A39,'04'!$A$9:$AB$89,5,0)+VLOOKUP($A39,'05'!$A$9:$AB$89,5,0)+VLOOKUP($A39,'06'!$A$9:$Z$89,5,0)+VLOOKUP($A39,'07'!$A$9:$AB$89,5,0)+VLOOKUP($A39,'08'!$A$9:$AB$89,5,0)+VLOOKUP($A39,'09'!$A$9:$AB$89,5,0)+VLOOKUP($A39,'10'!$A$9:$AB$89,5,0)+VLOOKUP($A39,'11'!$A$9:$Z$89,5,0)+VLOOKUP($A39,'12'!$A$9:$AA$89,5,0)</f>
        <v>107966.18928759999</v>
      </c>
      <c r="F39" s="20">
        <f>+VLOOKUP($A39,'01'!$A$9:$AB$89,6,0)+VLOOKUP($A39,'02'!$A$9:$AB$89,6,0)+VLOOKUP($A39,'03'!$A$9:$AB$89,6,0)+VLOOKUP($A39,'04'!$A$9:$AB$89,6,0)+VLOOKUP($A39,'05'!$A$9:$AB$89,6,0)+VLOOKUP($A39,'06'!$A$9:$Z$89,6,0)+VLOOKUP($A39,'07'!$A$9:$AB$89,6,0)+VLOOKUP($A39,'08'!$A$9:$AB$89,6,0)+VLOOKUP($A39,'09'!$A$9:$AB$89,6,0)+VLOOKUP($A39,'10'!$A$9:$AB$89,6,0)+VLOOKUP($A39,'11'!$A$9:$Z$89,6,0)+VLOOKUP($A39,'12'!$A$9:$AA$89,6,0)</f>
        <v>76347.51999999999</v>
      </c>
      <c r="G39" s="20">
        <f>+VLOOKUP($A39,'01'!$A$9:$AB$89,7,0)+VLOOKUP($A39,'02'!$A$9:$AB$89,7,0)+VLOOKUP($A39,'03'!$A$9:$AB$89,7,0)+VLOOKUP($A39,'04'!$A$9:$AB$89,7,0)+VLOOKUP($A39,'05'!$A$9:$AB$89,7,0)+VLOOKUP($A39,'06'!$A$9:$Z$89,7,0)+VLOOKUP($A39,'07'!$A$9:$AB$89,7,0)+VLOOKUP($A39,'08'!$A$9:$AB$89,7,0)+VLOOKUP($A39,'09'!$A$9:$AB$89,7,0)+VLOOKUP($A39,'10'!$A$9:$AB$89,7,0)+VLOOKUP($A39,'11'!$A$9:$Z$89,7,0)+VLOOKUP($A39,'12'!$A$9:$AA$89,7,0)</f>
        <v>5784958.8000000007</v>
      </c>
      <c r="H39" s="7">
        <f>+VLOOKUP($A39,'01'!$A$9:$AB$89,8,0)+VLOOKUP($A39,'02'!$A$9:$AB$89,8,0)+VLOOKUP($A39,'03'!$A$9:$AB$89,8,0)+VLOOKUP($A39,'04'!$A$9:$AB$89,8,0)+VLOOKUP($A39,'05'!$A$9:$AB$89,8,0)+VLOOKUP($A39,'06'!$A$9:$Z$89,8,0)+VLOOKUP($A39,'07'!$A$9:$AB$89,8,0)+VLOOKUP($A39,'08'!$A$9:$AB$89,8,0)+VLOOKUP($A39,'09'!$A$9:$AB$89,8,0)+VLOOKUP($A39,'10'!$A$9:$AB$89,8,0)+VLOOKUP($A39,'11'!$A$9:$Z$89,8,0)+VLOOKUP($A39,'12'!$A$9:$AA$89,8,0)</f>
        <v>4627967.2700000005</v>
      </c>
      <c r="I39" s="8">
        <f>+VLOOKUP($A39,'01'!$A$9:$AB$89,9,0)+VLOOKUP($A39,'02'!$A$9:$AB$89,9,0)+VLOOKUP($A39,'03'!$A$9:$AB$89,9,0)+VLOOKUP($A39,'04'!$A$9:$AB$89,9,0)+VLOOKUP($A39,'05'!$A$9:$AB$89,9,0)+VLOOKUP($A39,'06'!$A$9:$Z$89,9,0)+VLOOKUP($A39,'07'!$A$9:$AB$89,9,0)+VLOOKUP($A39,'08'!$A$9:$AB$89,9,0)+VLOOKUP($A39,'09'!$A$9:$AB$89,9,0)+VLOOKUP($A39,'10'!$A$9:$AB$89,9,0)+VLOOKUP($A39,'11'!$A$9:$Z$89,9,0)+VLOOKUP($A39,'12'!$A$9:$Z$89,9,0)</f>
        <v>33122.43</v>
      </c>
      <c r="J39" s="20">
        <f>+VLOOKUP($A39,'01'!$A$9:$AB$89,10,0)+VLOOKUP($A39,'02'!$A$9:$AB$89,10,0)+VLOOKUP($A39,'03'!$A$9:$AB$89,10,0)+VLOOKUP($A39,'04'!$A$9:$AB$89,10,0)+VLOOKUP($A39,'05'!$A$9:$AB$89,10,0)+VLOOKUP($A39,'06'!$A$9:$Z$89,10,0)+VLOOKUP($A39,'07'!$A$9:$AB$89,10,0)+VLOOKUP($A39,'08'!$A$9:$AB$89,10,0)+VLOOKUP($A39,'09'!$A$9:$AB$89,10,0)+VLOOKUP($A39,'10'!$A$9:$AB$89,10,0)+VLOOKUP($A39,'11'!$A$9:$Z$89,10,0)+VLOOKUP($A39,'12'!$A$9:$Z$89,10,0)</f>
        <v>22594.12</v>
      </c>
      <c r="K39" s="7">
        <f>+VLOOKUP($A39,'01'!$A$9:$AB$89,11,0)+VLOOKUP($A39,'02'!$A$9:$AB$89,11,0)+VLOOKUP($A39,'03'!$A$9:$AB$89,11,0)+VLOOKUP($A39,'04'!$A$9:$AB$89,11,0)+VLOOKUP($A39,'05'!$A$9:$AB$89,11,0)+VLOOKUP($A39,'06'!$A$9:$Z$89,11,0)+VLOOKUP($A39,'07'!$A$9:$AB$89,11,0)+VLOOKUP($A39,'08'!$A$9:$AB$89,11,0)+VLOOKUP($A39,'09'!$A$9:$AB$89,11,0)+VLOOKUP($A39,'10'!$A$9:$AB$89,11,0)+VLOOKUP($A39,'11'!$A$9:$Z$89,11,0)+VLOOKUP($A39,'12'!$A$9:$Z$89,11,0)</f>
        <v>18075.3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f>VLOOKUP($A40,'01'!$A$9:$AB$89,3,0)+VLOOKUP($A40,'02'!$A$9:$AB$89,3,0)+VLOOKUP($A40,'03'!$A$9:$AB$89,3,0)+VLOOKUP($A40,'04'!$A$9:$AB$89,3,0)+VLOOKUP($A40,'05'!$A$9:$AB$89,3,0)+VLOOKUP($A40,'06'!$A$9:$Z$89,3,0)+VLOOKUP($A40,'07'!$A$9:$AB$89,3,0)+VLOOKUP($A40,'08'!$A$9:$AB$89,3,0)+VLOOKUP($A40,'09'!$A$9:$AB$89,3,0)+VLOOKUP($A40,'10'!$A$9:$AB$89,3,0)+VLOOKUP($A40,'11'!$A$9:$Z$89,3,0)+VLOOKUP($A40,'12'!$A$9:$AA$89,3,0)</f>
        <v>3983071.2399999993</v>
      </c>
      <c r="D40" s="20">
        <f>+VLOOKUP($A40,'01'!$A$9:$AB$89,4,0)+VLOOKUP($A40,'02'!$A$9:$AB$89,4,0)+VLOOKUP($A40,'03'!$A$9:$AB$89,4,0)+VLOOKUP($A40,'04'!$A$9:$AB$89,4,0)+VLOOKUP($A40,'05'!$A$9:$AB$89,4,0)+VLOOKUP($A40,'06'!$A$9:$Z$89,4,0)+VLOOKUP($A40,'07'!$A$9:$AB$89,4,0)+VLOOKUP($A40,'08'!$A$9:$AB$89,4,0)+VLOOKUP($A40,'09'!$A$9:$AB$89,4,0)+VLOOKUP($A40,'10'!$A$9:$AB$89,4,0)+VLOOKUP($A40,'11'!$A$9:$Z$89,4,0)+VLOOKUP($A40,'12'!$A$9:$AA$89,4,0)</f>
        <v>3186456.9299999997</v>
      </c>
      <c r="E40" s="20">
        <f>+VLOOKUP($A40,'01'!$A$9:$AB$89,5,0)+VLOOKUP($A40,'02'!$A$9:$AB$89,5,0)+VLOOKUP($A40,'03'!$A$9:$AB$89,5,0)+VLOOKUP($A40,'04'!$A$9:$AB$89,5,0)+VLOOKUP($A40,'05'!$A$9:$AB$89,5,0)+VLOOKUP($A40,'06'!$A$9:$Z$89,5,0)+VLOOKUP($A40,'07'!$A$9:$AB$89,5,0)+VLOOKUP($A40,'08'!$A$9:$AB$89,5,0)+VLOOKUP($A40,'09'!$A$9:$AB$89,5,0)+VLOOKUP($A40,'10'!$A$9:$AB$89,5,0)+VLOOKUP($A40,'11'!$A$9:$Z$89,5,0)+VLOOKUP($A40,'12'!$A$9:$AA$89,5,0)</f>
        <v>49462.342875599992</v>
      </c>
      <c r="F40" s="20">
        <f>+VLOOKUP($A40,'01'!$A$9:$AB$89,6,0)+VLOOKUP($A40,'02'!$A$9:$AB$89,6,0)+VLOOKUP($A40,'03'!$A$9:$AB$89,6,0)+VLOOKUP($A40,'04'!$A$9:$AB$89,6,0)+VLOOKUP($A40,'05'!$A$9:$AB$89,6,0)+VLOOKUP($A40,'06'!$A$9:$Z$89,6,0)+VLOOKUP($A40,'07'!$A$9:$AB$89,6,0)+VLOOKUP($A40,'08'!$A$9:$AB$89,6,0)+VLOOKUP($A40,'09'!$A$9:$AB$89,6,0)+VLOOKUP($A40,'10'!$A$9:$AB$89,6,0)+VLOOKUP($A40,'11'!$A$9:$Z$89,6,0)+VLOOKUP($A40,'12'!$A$9:$AA$89,6,0)</f>
        <v>35067.21</v>
      </c>
      <c r="G40" s="20">
        <f>+VLOOKUP($A40,'01'!$A$9:$AB$89,7,0)+VLOOKUP($A40,'02'!$A$9:$AB$89,7,0)+VLOOKUP($A40,'03'!$A$9:$AB$89,7,0)+VLOOKUP($A40,'04'!$A$9:$AB$89,7,0)+VLOOKUP($A40,'05'!$A$9:$AB$89,7,0)+VLOOKUP($A40,'06'!$A$9:$Z$89,7,0)+VLOOKUP($A40,'07'!$A$9:$AB$89,7,0)+VLOOKUP($A40,'08'!$A$9:$AB$89,7,0)+VLOOKUP($A40,'09'!$A$9:$AB$89,7,0)+VLOOKUP($A40,'10'!$A$9:$AB$89,7,0)+VLOOKUP($A40,'11'!$A$9:$Z$89,7,0)+VLOOKUP($A40,'12'!$A$9:$AA$89,7,0)</f>
        <v>670017.91999999993</v>
      </c>
      <c r="H40" s="7">
        <f>+VLOOKUP($A40,'01'!$A$9:$AB$89,8,0)+VLOOKUP($A40,'02'!$A$9:$AB$89,8,0)+VLOOKUP($A40,'03'!$A$9:$AB$89,8,0)+VLOOKUP($A40,'04'!$A$9:$AB$89,8,0)+VLOOKUP($A40,'05'!$A$9:$AB$89,8,0)+VLOOKUP($A40,'06'!$A$9:$Z$89,8,0)+VLOOKUP($A40,'07'!$A$9:$AB$89,8,0)+VLOOKUP($A40,'08'!$A$9:$AB$89,8,0)+VLOOKUP($A40,'09'!$A$9:$AB$89,8,0)+VLOOKUP($A40,'10'!$A$9:$AB$89,8,0)+VLOOKUP($A40,'11'!$A$9:$Z$89,8,0)+VLOOKUP($A40,'12'!$A$9:$AA$89,8,0)</f>
        <v>536014.57999999996</v>
      </c>
      <c r="I40" s="8">
        <f>+VLOOKUP($A40,'01'!$A$9:$AB$89,9,0)+VLOOKUP($A40,'02'!$A$9:$AB$89,9,0)+VLOOKUP($A40,'03'!$A$9:$AB$89,9,0)+VLOOKUP($A40,'04'!$A$9:$AB$89,9,0)+VLOOKUP($A40,'05'!$A$9:$AB$89,9,0)+VLOOKUP($A40,'06'!$A$9:$Z$89,9,0)+VLOOKUP($A40,'07'!$A$9:$AB$89,9,0)+VLOOKUP($A40,'08'!$A$9:$AB$89,9,0)+VLOOKUP($A40,'09'!$A$9:$AB$89,9,0)+VLOOKUP($A40,'10'!$A$9:$AB$89,9,0)+VLOOKUP($A40,'11'!$A$9:$Z$89,9,0)+VLOOKUP($A40,'12'!$A$9:$Z$89,9,0)</f>
        <v>9969.44</v>
      </c>
      <c r="J40" s="20">
        <f>+VLOOKUP($A40,'01'!$A$9:$AB$89,10,0)+VLOOKUP($A40,'02'!$A$9:$AB$89,10,0)+VLOOKUP($A40,'03'!$A$9:$AB$89,10,0)+VLOOKUP($A40,'04'!$A$9:$AB$89,10,0)+VLOOKUP($A40,'05'!$A$9:$AB$89,10,0)+VLOOKUP($A40,'06'!$A$9:$Z$89,10,0)+VLOOKUP($A40,'07'!$A$9:$AB$89,10,0)+VLOOKUP($A40,'08'!$A$9:$AB$89,10,0)+VLOOKUP($A40,'09'!$A$9:$AB$89,10,0)+VLOOKUP($A40,'10'!$A$9:$AB$89,10,0)+VLOOKUP($A40,'11'!$A$9:$Z$89,10,0)+VLOOKUP($A40,'12'!$A$9:$Z$89,10,0)</f>
        <v>10351</v>
      </c>
      <c r="K40" s="7">
        <f>+VLOOKUP($A40,'01'!$A$9:$AB$89,11,0)+VLOOKUP($A40,'02'!$A$9:$AB$89,11,0)+VLOOKUP($A40,'03'!$A$9:$AB$89,11,0)+VLOOKUP($A40,'04'!$A$9:$AB$89,11,0)+VLOOKUP($A40,'05'!$A$9:$AB$89,11,0)+VLOOKUP($A40,'06'!$A$9:$Z$89,11,0)+VLOOKUP($A40,'07'!$A$9:$AB$89,11,0)+VLOOKUP($A40,'08'!$A$9:$AB$89,11,0)+VLOOKUP($A40,'09'!$A$9:$AB$89,11,0)+VLOOKUP($A40,'10'!$A$9:$AB$89,11,0)+VLOOKUP($A40,'11'!$A$9:$Z$89,11,0)+VLOOKUP($A40,'12'!$A$9:$Z$89,11,0)</f>
        <v>8280.7999999999993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f>VLOOKUP($A41,'01'!$A$9:$AB$89,3,0)+VLOOKUP($A41,'02'!$A$9:$AB$89,3,0)+VLOOKUP($A41,'03'!$A$9:$AB$89,3,0)+VLOOKUP($A41,'04'!$A$9:$AB$89,3,0)+VLOOKUP($A41,'05'!$A$9:$AB$89,3,0)+VLOOKUP($A41,'06'!$A$9:$Z$89,3,0)+VLOOKUP($A41,'07'!$A$9:$AB$89,3,0)+VLOOKUP($A41,'08'!$A$9:$AB$89,3,0)+VLOOKUP($A41,'09'!$A$9:$AB$89,3,0)+VLOOKUP($A41,'10'!$A$9:$AB$89,3,0)+VLOOKUP($A41,'11'!$A$9:$Z$89,3,0)+VLOOKUP($A41,'12'!$A$9:$AA$89,3,0)</f>
        <v>2714157.4699999997</v>
      </c>
      <c r="D41" s="20">
        <f>+VLOOKUP($A41,'01'!$A$9:$AB$89,4,0)+VLOOKUP($A41,'02'!$A$9:$AB$89,4,0)+VLOOKUP($A41,'03'!$A$9:$AB$89,4,0)+VLOOKUP($A41,'04'!$A$9:$AB$89,4,0)+VLOOKUP($A41,'05'!$A$9:$AB$89,4,0)+VLOOKUP($A41,'06'!$A$9:$Z$89,4,0)+VLOOKUP($A41,'07'!$A$9:$AB$89,4,0)+VLOOKUP($A41,'08'!$A$9:$AB$89,4,0)+VLOOKUP($A41,'09'!$A$9:$AB$89,4,0)+VLOOKUP($A41,'10'!$A$9:$AB$89,4,0)+VLOOKUP($A41,'11'!$A$9:$Z$89,4,0)+VLOOKUP($A41,'12'!$A$9:$AA$89,4,0)</f>
        <v>2171325.9699999997</v>
      </c>
      <c r="E41" s="20">
        <f>+VLOOKUP($A41,'01'!$A$9:$AB$89,5,0)+VLOOKUP($A41,'02'!$A$9:$AB$89,5,0)+VLOOKUP($A41,'03'!$A$9:$AB$89,5,0)+VLOOKUP($A41,'04'!$A$9:$AB$89,5,0)+VLOOKUP($A41,'05'!$A$9:$AB$89,5,0)+VLOOKUP($A41,'06'!$A$9:$Z$89,5,0)+VLOOKUP($A41,'07'!$A$9:$AB$89,5,0)+VLOOKUP($A41,'08'!$A$9:$AB$89,5,0)+VLOOKUP($A41,'09'!$A$9:$AB$89,5,0)+VLOOKUP($A41,'10'!$A$9:$AB$89,5,0)+VLOOKUP($A41,'11'!$A$9:$Z$89,5,0)+VLOOKUP($A41,'12'!$A$9:$AA$89,5,0)</f>
        <v>30714.519366300003</v>
      </c>
      <c r="F41" s="20">
        <f>+VLOOKUP($A41,'01'!$A$9:$AB$89,6,0)+VLOOKUP($A41,'02'!$A$9:$AB$89,6,0)+VLOOKUP($A41,'03'!$A$9:$AB$89,6,0)+VLOOKUP($A41,'04'!$A$9:$AB$89,6,0)+VLOOKUP($A41,'05'!$A$9:$AB$89,6,0)+VLOOKUP($A41,'06'!$A$9:$Z$89,6,0)+VLOOKUP($A41,'07'!$A$9:$AB$89,6,0)+VLOOKUP($A41,'08'!$A$9:$AB$89,6,0)+VLOOKUP($A41,'09'!$A$9:$AB$89,6,0)+VLOOKUP($A41,'10'!$A$9:$AB$89,6,0)+VLOOKUP($A41,'11'!$A$9:$Z$89,6,0)+VLOOKUP($A41,'12'!$A$9:$AA$89,6,0)</f>
        <v>23904.68</v>
      </c>
      <c r="G41" s="20">
        <f>+VLOOKUP($A41,'01'!$A$9:$AB$89,7,0)+VLOOKUP($A41,'02'!$A$9:$AB$89,7,0)+VLOOKUP($A41,'03'!$A$9:$AB$89,7,0)+VLOOKUP($A41,'04'!$A$9:$AB$89,7,0)+VLOOKUP($A41,'05'!$A$9:$AB$89,7,0)+VLOOKUP($A41,'06'!$A$9:$Z$89,7,0)+VLOOKUP($A41,'07'!$A$9:$AB$89,7,0)+VLOOKUP($A41,'08'!$A$9:$AB$89,7,0)+VLOOKUP($A41,'09'!$A$9:$AB$89,7,0)+VLOOKUP($A41,'10'!$A$9:$AB$89,7,0)+VLOOKUP($A41,'11'!$A$9:$Z$89,7,0)+VLOOKUP($A41,'12'!$A$9:$AA$89,7,0)</f>
        <v>277738.86999999994</v>
      </c>
      <c r="H41" s="7">
        <f>+VLOOKUP($A41,'01'!$A$9:$AB$89,8,0)+VLOOKUP($A41,'02'!$A$9:$AB$89,8,0)+VLOOKUP($A41,'03'!$A$9:$AB$89,8,0)+VLOOKUP($A41,'04'!$A$9:$AB$89,8,0)+VLOOKUP($A41,'05'!$A$9:$AB$89,8,0)+VLOOKUP($A41,'06'!$A$9:$Z$89,8,0)+VLOOKUP($A41,'07'!$A$9:$AB$89,8,0)+VLOOKUP($A41,'08'!$A$9:$AB$89,8,0)+VLOOKUP($A41,'09'!$A$9:$AB$89,8,0)+VLOOKUP($A41,'10'!$A$9:$AB$89,8,0)+VLOOKUP($A41,'11'!$A$9:$Z$89,8,0)+VLOOKUP($A41,'12'!$A$9:$AA$89,8,0)</f>
        <v>222191.29999999993</v>
      </c>
      <c r="I41" s="8">
        <f>+VLOOKUP($A41,'01'!$A$9:$AB$89,9,0)+VLOOKUP($A41,'02'!$A$9:$AB$89,9,0)+VLOOKUP($A41,'03'!$A$9:$AB$89,9,0)+VLOOKUP($A41,'04'!$A$9:$AB$89,9,0)+VLOOKUP($A41,'05'!$A$9:$AB$89,9,0)+VLOOKUP($A41,'06'!$A$9:$Z$89,9,0)+VLOOKUP($A41,'07'!$A$9:$AB$89,9,0)+VLOOKUP($A41,'08'!$A$9:$AB$89,9,0)+VLOOKUP($A41,'09'!$A$9:$AB$89,9,0)+VLOOKUP($A41,'10'!$A$9:$AB$89,9,0)+VLOOKUP($A41,'11'!$A$9:$Z$89,9,0)+VLOOKUP($A41,'12'!$A$9:$Z$89,9,0)</f>
        <v>5333.21</v>
      </c>
      <c r="J41" s="20">
        <f>+VLOOKUP($A41,'01'!$A$9:$AB$89,10,0)+VLOOKUP($A41,'02'!$A$9:$AB$89,10,0)+VLOOKUP($A41,'03'!$A$9:$AB$89,10,0)+VLOOKUP($A41,'04'!$A$9:$AB$89,10,0)+VLOOKUP($A41,'05'!$A$9:$AB$89,10,0)+VLOOKUP($A41,'06'!$A$9:$Z$89,10,0)+VLOOKUP($A41,'07'!$A$9:$AB$89,10,0)+VLOOKUP($A41,'08'!$A$9:$AB$89,10,0)+VLOOKUP($A41,'09'!$A$9:$AB$89,10,0)+VLOOKUP($A41,'10'!$A$9:$AB$89,10,0)+VLOOKUP($A41,'11'!$A$9:$Z$89,10,0)+VLOOKUP($A41,'12'!$A$9:$Z$89,10,0)</f>
        <v>6427.64</v>
      </c>
      <c r="K41" s="7">
        <f>+VLOOKUP($A41,'01'!$A$9:$AB$89,11,0)+VLOOKUP($A41,'02'!$A$9:$AB$89,11,0)+VLOOKUP($A41,'03'!$A$9:$AB$89,11,0)+VLOOKUP($A41,'04'!$A$9:$AB$89,11,0)+VLOOKUP($A41,'05'!$A$9:$AB$89,11,0)+VLOOKUP($A41,'06'!$A$9:$Z$89,11,0)+VLOOKUP($A41,'07'!$A$9:$AB$89,11,0)+VLOOKUP($A41,'08'!$A$9:$AB$89,11,0)+VLOOKUP($A41,'09'!$A$9:$AB$89,11,0)+VLOOKUP($A41,'10'!$A$9:$AB$89,11,0)+VLOOKUP($A41,'11'!$A$9:$Z$89,11,0)+VLOOKUP($A41,'12'!$A$9:$Z$89,11,0)</f>
        <v>5142.1100000000006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f>VLOOKUP($A42,'01'!$A$9:$AB$89,3,0)+VLOOKUP($A42,'02'!$A$9:$AB$89,3,0)+VLOOKUP($A42,'03'!$A$9:$AB$89,3,0)+VLOOKUP($A42,'04'!$A$9:$AB$89,3,0)+VLOOKUP($A42,'05'!$A$9:$AB$89,3,0)+VLOOKUP($A42,'06'!$A$9:$Z$89,3,0)+VLOOKUP($A42,'07'!$A$9:$AB$89,3,0)+VLOOKUP($A42,'08'!$A$9:$AB$89,3,0)+VLOOKUP($A42,'09'!$A$9:$AB$89,3,0)+VLOOKUP($A42,'10'!$A$9:$AB$89,3,0)+VLOOKUP($A42,'11'!$A$9:$Z$89,3,0)+VLOOKUP($A42,'12'!$A$9:$AA$89,3,0)</f>
        <v>2798076.1699999995</v>
      </c>
      <c r="D42" s="20">
        <f>+VLOOKUP($A42,'01'!$A$9:$AB$89,4,0)+VLOOKUP($A42,'02'!$A$9:$AB$89,4,0)+VLOOKUP($A42,'03'!$A$9:$AB$89,4,0)+VLOOKUP($A42,'04'!$A$9:$AB$89,4,0)+VLOOKUP($A42,'05'!$A$9:$AB$89,4,0)+VLOOKUP($A42,'06'!$A$9:$Z$89,4,0)+VLOOKUP($A42,'07'!$A$9:$AB$89,4,0)+VLOOKUP($A42,'08'!$A$9:$AB$89,4,0)+VLOOKUP($A42,'09'!$A$9:$AB$89,4,0)+VLOOKUP($A42,'10'!$A$9:$AB$89,4,0)+VLOOKUP($A42,'11'!$A$9:$Z$89,4,0)+VLOOKUP($A42,'12'!$A$9:$AA$89,4,0)</f>
        <v>2238460.9199999995</v>
      </c>
      <c r="E42" s="20">
        <f>+VLOOKUP($A42,'01'!$A$9:$AB$89,5,0)+VLOOKUP($A42,'02'!$A$9:$AB$89,5,0)+VLOOKUP($A42,'03'!$A$9:$AB$89,5,0)+VLOOKUP($A42,'04'!$A$9:$AB$89,5,0)+VLOOKUP($A42,'05'!$A$9:$AB$89,5,0)+VLOOKUP($A42,'06'!$A$9:$Z$89,5,0)+VLOOKUP($A42,'07'!$A$9:$AB$89,5,0)+VLOOKUP($A42,'08'!$A$9:$AB$89,5,0)+VLOOKUP($A42,'09'!$A$9:$AB$89,5,0)+VLOOKUP($A42,'10'!$A$9:$AB$89,5,0)+VLOOKUP($A42,'11'!$A$9:$Z$89,5,0)+VLOOKUP($A42,'12'!$A$9:$AA$89,5,0)</f>
        <v>32310.0788139</v>
      </c>
      <c r="F42" s="20">
        <f>+VLOOKUP($A42,'01'!$A$9:$AB$89,6,0)+VLOOKUP($A42,'02'!$A$9:$AB$89,6,0)+VLOOKUP($A42,'03'!$A$9:$AB$89,6,0)+VLOOKUP($A42,'04'!$A$9:$AB$89,6,0)+VLOOKUP($A42,'05'!$A$9:$AB$89,6,0)+VLOOKUP($A42,'06'!$A$9:$Z$89,6,0)+VLOOKUP($A42,'07'!$A$9:$AB$89,6,0)+VLOOKUP($A42,'08'!$A$9:$AB$89,6,0)+VLOOKUP($A42,'09'!$A$9:$AB$89,6,0)+VLOOKUP($A42,'10'!$A$9:$AB$89,6,0)+VLOOKUP($A42,'11'!$A$9:$Z$89,6,0)+VLOOKUP($A42,'12'!$A$9:$AA$89,6,0)</f>
        <v>24641.82</v>
      </c>
      <c r="G42" s="20">
        <f>+VLOOKUP($A42,'01'!$A$9:$AB$89,7,0)+VLOOKUP($A42,'02'!$A$9:$AB$89,7,0)+VLOOKUP($A42,'03'!$A$9:$AB$89,7,0)+VLOOKUP($A42,'04'!$A$9:$AB$89,7,0)+VLOOKUP($A42,'05'!$A$9:$AB$89,7,0)+VLOOKUP($A42,'06'!$A$9:$Z$89,7,0)+VLOOKUP($A42,'07'!$A$9:$AB$89,7,0)+VLOOKUP($A42,'08'!$A$9:$AB$89,7,0)+VLOOKUP($A42,'09'!$A$9:$AB$89,7,0)+VLOOKUP($A42,'10'!$A$9:$AB$89,7,0)+VLOOKUP($A42,'11'!$A$9:$Z$89,7,0)+VLOOKUP($A42,'12'!$A$9:$AA$89,7,0)</f>
        <v>117498.72</v>
      </c>
      <c r="H42" s="7">
        <f>+VLOOKUP($A42,'01'!$A$9:$AB$89,8,0)+VLOOKUP($A42,'02'!$A$9:$AB$89,8,0)+VLOOKUP($A42,'03'!$A$9:$AB$89,8,0)+VLOOKUP($A42,'04'!$A$9:$AB$89,8,0)+VLOOKUP($A42,'05'!$A$9:$AB$89,8,0)+VLOOKUP($A42,'06'!$A$9:$Z$89,8,0)+VLOOKUP($A42,'07'!$A$9:$AB$89,8,0)+VLOOKUP($A42,'08'!$A$9:$AB$89,8,0)+VLOOKUP($A42,'09'!$A$9:$AB$89,8,0)+VLOOKUP($A42,'10'!$A$9:$AB$89,8,0)+VLOOKUP($A42,'11'!$A$9:$Z$89,8,0)+VLOOKUP($A42,'12'!$A$9:$AA$89,8,0)</f>
        <v>93999.25</v>
      </c>
      <c r="I42" s="8">
        <f>+VLOOKUP($A42,'01'!$A$9:$AB$89,9,0)+VLOOKUP($A42,'02'!$A$9:$AB$89,9,0)+VLOOKUP($A42,'03'!$A$9:$AB$89,9,0)+VLOOKUP($A42,'04'!$A$9:$AB$89,9,0)+VLOOKUP($A42,'05'!$A$9:$AB$89,9,0)+VLOOKUP($A42,'06'!$A$9:$Z$89,9,0)+VLOOKUP($A42,'07'!$A$9:$AB$89,9,0)+VLOOKUP($A42,'08'!$A$9:$AB$89,9,0)+VLOOKUP($A42,'09'!$A$9:$AB$89,9,0)+VLOOKUP($A42,'10'!$A$9:$AB$89,9,0)+VLOOKUP($A42,'11'!$A$9:$Z$89,9,0)+VLOOKUP($A42,'12'!$A$9:$Z$89,9,0)</f>
        <v>3902.29</v>
      </c>
      <c r="J42" s="20">
        <f>+VLOOKUP($A42,'01'!$A$9:$AB$89,10,0)+VLOOKUP($A42,'02'!$A$9:$AB$89,10,0)+VLOOKUP($A42,'03'!$A$9:$AB$89,10,0)+VLOOKUP($A42,'04'!$A$9:$AB$89,10,0)+VLOOKUP($A42,'05'!$A$9:$AB$89,10,0)+VLOOKUP($A42,'06'!$A$9:$Z$89,10,0)+VLOOKUP($A42,'07'!$A$9:$AB$89,10,0)+VLOOKUP($A42,'08'!$A$9:$AB$89,10,0)+VLOOKUP($A42,'09'!$A$9:$AB$89,10,0)+VLOOKUP($A42,'10'!$A$9:$AB$89,10,0)+VLOOKUP($A42,'11'!$A$9:$Z$89,10,0)+VLOOKUP($A42,'12'!$A$9:$Z$89,10,0)</f>
        <v>6761.54</v>
      </c>
      <c r="K42" s="7">
        <f>+VLOOKUP($A42,'01'!$A$9:$AB$89,11,0)+VLOOKUP($A42,'02'!$A$9:$AB$89,11,0)+VLOOKUP($A42,'03'!$A$9:$AB$89,11,0)+VLOOKUP($A42,'04'!$A$9:$AB$89,11,0)+VLOOKUP($A42,'05'!$A$9:$AB$89,11,0)+VLOOKUP($A42,'06'!$A$9:$Z$89,11,0)+VLOOKUP($A42,'07'!$A$9:$AB$89,11,0)+VLOOKUP($A42,'08'!$A$9:$AB$89,11,0)+VLOOKUP($A42,'09'!$A$9:$AB$89,11,0)+VLOOKUP($A42,'10'!$A$9:$AB$89,11,0)+VLOOKUP($A42,'11'!$A$9:$Z$89,11,0)+VLOOKUP($A42,'12'!$A$9:$Z$89,11,0)</f>
        <v>5409.23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f>VLOOKUP($A43,'01'!$A$9:$AB$89,3,0)+VLOOKUP($A43,'02'!$A$9:$AB$89,3,0)+VLOOKUP($A43,'03'!$A$9:$AB$89,3,0)+VLOOKUP($A43,'04'!$A$9:$AB$89,3,0)+VLOOKUP($A43,'05'!$A$9:$AB$89,3,0)+VLOOKUP($A43,'06'!$A$9:$Z$89,3,0)+VLOOKUP($A43,'07'!$A$9:$AB$89,3,0)+VLOOKUP($A43,'08'!$A$9:$AB$89,3,0)+VLOOKUP($A43,'09'!$A$9:$AB$89,3,0)+VLOOKUP($A43,'10'!$A$9:$AB$89,3,0)+VLOOKUP($A43,'11'!$A$9:$Z$89,3,0)+VLOOKUP($A43,'12'!$A$9:$AA$89,3,0)</f>
        <v>3432601.3499999996</v>
      </c>
      <c r="D43" s="20">
        <f>+VLOOKUP($A43,'01'!$A$9:$AB$89,4,0)+VLOOKUP($A43,'02'!$A$9:$AB$89,4,0)+VLOOKUP($A43,'03'!$A$9:$AB$89,4,0)+VLOOKUP($A43,'04'!$A$9:$AB$89,4,0)+VLOOKUP($A43,'05'!$A$9:$AB$89,4,0)+VLOOKUP($A43,'06'!$A$9:$Z$89,4,0)+VLOOKUP($A43,'07'!$A$9:$AB$89,4,0)+VLOOKUP($A43,'08'!$A$9:$AB$89,4,0)+VLOOKUP($A43,'09'!$A$9:$AB$89,4,0)+VLOOKUP($A43,'10'!$A$9:$AB$89,4,0)+VLOOKUP($A43,'11'!$A$9:$Z$89,4,0)+VLOOKUP($A43,'12'!$A$9:$AA$89,4,0)</f>
        <v>2746081.1300000004</v>
      </c>
      <c r="E43" s="20">
        <f>+VLOOKUP($A43,'01'!$A$9:$AB$89,5,0)+VLOOKUP($A43,'02'!$A$9:$AB$89,5,0)+VLOOKUP($A43,'03'!$A$9:$AB$89,5,0)+VLOOKUP($A43,'04'!$A$9:$AB$89,5,0)+VLOOKUP($A43,'05'!$A$9:$AB$89,5,0)+VLOOKUP($A43,'06'!$A$9:$Z$89,5,0)+VLOOKUP($A43,'07'!$A$9:$AB$89,5,0)+VLOOKUP($A43,'08'!$A$9:$AB$89,5,0)+VLOOKUP($A43,'09'!$A$9:$AB$89,5,0)+VLOOKUP($A43,'10'!$A$9:$AB$89,5,0)+VLOOKUP($A43,'11'!$A$9:$Z$89,5,0)+VLOOKUP($A43,'12'!$A$9:$AA$89,5,0)</f>
        <v>41883.435499500003</v>
      </c>
      <c r="F43" s="20">
        <f>+VLOOKUP($A43,'01'!$A$9:$AB$89,6,0)+VLOOKUP($A43,'02'!$A$9:$AB$89,6,0)+VLOOKUP($A43,'03'!$A$9:$AB$89,6,0)+VLOOKUP($A43,'04'!$A$9:$AB$89,6,0)+VLOOKUP($A43,'05'!$A$9:$AB$89,6,0)+VLOOKUP($A43,'06'!$A$9:$Z$89,6,0)+VLOOKUP($A43,'07'!$A$9:$AB$89,6,0)+VLOOKUP($A43,'08'!$A$9:$AB$89,6,0)+VLOOKUP($A43,'09'!$A$9:$AB$89,6,0)+VLOOKUP($A43,'10'!$A$9:$AB$89,6,0)+VLOOKUP($A43,'11'!$A$9:$Z$89,6,0)+VLOOKUP($A43,'12'!$A$9:$AA$89,6,0)</f>
        <v>30223.09</v>
      </c>
      <c r="G43" s="20">
        <f>+VLOOKUP($A43,'01'!$A$9:$AB$89,7,0)+VLOOKUP($A43,'02'!$A$9:$AB$89,7,0)+VLOOKUP($A43,'03'!$A$9:$AB$89,7,0)+VLOOKUP($A43,'04'!$A$9:$AB$89,7,0)+VLOOKUP($A43,'05'!$A$9:$AB$89,7,0)+VLOOKUP($A43,'06'!$A$9:$Z$89,7,0)+VLOOKUP($A43,'07'!$A$9:$AB$89,7,0)+VLOOKUP($A43,'08'!$A$9:$AB$89,7,0)+VLOOKUP($A43,'09'!$A$9:$AB$89,7,0)+VLOOKUP($A43,'10'!$A$9:$AB$89,7,0)+VLOOKUP($A43,'11'!$A$9:$Z$89,7,0)+VLOOKUP($A43,'12'!$A$9:$AA$89,7,0)</f>
        <v>610799.39</v>
      </c>
      <c r="H43" s="7">
        <f>+VLOOKUP($A43,'01'!$A$9:$AB$89,8,0)+VLOOKUP($A43,'02'!$A$9:$AB$89,8,0)+VLOOKUP($A43,'03'!$A$9:$AB$89,8,0)+VLOOKUP($A43,'04'!$A$9:$AB$89,8,0)+VLOOKUP($A43,'05'!$A$9:$AB$89,8,0)+VLOOKUP($A43,'06'!$A$9:$Z$89,8,0)+VLOOKUP($A43,'07'!$A$9:$AB$89,8,0)+VLOOKUP($A43,'08'!$A$9:$AB$89,8,0)+VLOOKUP($A43,'09'!$A$9:$AB$89,8,0)+VLOOKUP($A43,'10'!$A$9:$AB$89,8,0)+VLOOKUP($A43,'11'!$A$9:$Z$89,8,0)+VLOOKUP($A43,'12'!$A$9:$AA$89,8,0)</f>
        <v>488639.77</v>
      </c>
      <c r="I43" s="8">
        <f>+VLOOKUP($A43,'01'!$A$9:$AB$89,9,0)+VLOOKUP($A43,'02'!$A$9:$AB$89,9,0)+VLOOKUP($A43,'03'!$A$9:$AB$89,9,0)+VLOOKUP($A43,'04'!$A$9:$AB$89,9,0)+VLOOKUP($A43,'05'!$A$9:$AB$89,9,0)+VLOOKUP($A43,'06'!$A$9:$Z$89,9,0)+VLOOKUP($A43,'07'!$A$9:$AB$89,9,0)+VLOOKUP($A43,'08'!$A$9:$AB$89,9,0)+VLOOKUP($A43,'09'!$A$9:$AB$89,9,0)+VLOOKUP($A43,'10'!$A$9:$AB$89,9,0)+VLOOKUP($A43,'11'!$A$9:$Z$89,9,0)+VLOOKUP($A43,'12'!$A$9:$Z$89,9,0)</f>
        <v>6414.9</v>
      </c>
      <c r="J43" s="20">
        <f>+VLOOKUP($A43,'01'!$A$9:$AB$89,10,0)+VLOOKUP($A43,'02'!$A$9:$AB$89,10,0)+VLOOKUP($A43,'03'!$A$9:$AB$89,10,0)+VLOOKUP($A43,'04'!$A$9:$AB$89,10,0)+VLOOKUP($A43,'05'!$A$9:$AB$89,10,0)+VLOOKUP($A43,'06'!$A$9:$Z$89,10,0)+VLOOKUP($A43,'07'!$A$9:$AB$89,10,0)+VLOOKUP($A43,'08'!$A$9:$AB$89,10,0)+VLOOKUP($A43,'09'!$A$9:$AB$89,10,0)+VLOOKUP($A43,'10'!$A$9:$AB$89,10,0)+VLOOKUP($A43,'11'!$A$9:$Z$89,10,0)+VLOOKUP($A43,'12'!$A$9:$Z$89,10,0)</f>
        <v>8764.9599999999991</v>
      </c>
      <c r="K43" s="7">
        <f>+VLOOKUP($A43,'01'!$A$9:$AB$89,11,0)+VLOOKUP($A43,'02'!$A$9:$AB$89,11,0)+VLOOKUP($A43,'03'!$A$9:$AB$89,11,0)+VLOOKUP($A43,'04'!$A$9:$AB$89,11,0)+VLOOKUP($A43,'05'!$A$9:$AB$89,11,0)+VLOOKUP($A43,'06'!$A$9:$Z$89,11,0)+VLOOKUP($A43,'07'!$A$9:$AB$89,11,0)+VLOOKUP($A43,'08'!$A$9:$AB$89,11,0)+VLOOKUP($A43,'09'!$A$9:$AB$89,11,0)+VLOOKUP($A43,'10'!$A$9:$AB$89,11,0)+VLOOKUP($A43,'11'!$A$9:$Z$89,11,0)+VLOOKUP($A43,'12'!$A$9:$Z$89,11,0)</f>
        <v>7011.9699999999993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f>VLOOKUP($A44,'01'!$A$9:$AB$89,3,0)+VLOOKUP($A44,'02'!$A$9:$AB$89,3,0)+VLOOKUP($A44,'03'!$A$9:$AB$89,3,0)+VLOOKUP($A44,'04'!$A$9:$AB$89,3,0)+VLOOKUP($A44,'05'!$A$9:$AB$89,3,0)+VLOOKUP($A44,'06'!$A$9:$Z$89,3,0)+VLOOKUP($A44,'07'!$A$9:$AB$89,3,0)+VLOOKUP($A44,'08'!$A$9:$AB$89,3,0)+VLOOKUP($A44,'09'!$A$9:$AB$89,3,0)+VLOOKUP($A44,'10'!$A$9:$AB$89,3,0)+VLOOKUP($A44,'11'!$A$9:$Z$89,3,0)+VLOOKUP($A44,'12'!$A$9:$AA$89,3,0)</f>
        <v>3443782.55</v>
      </c>
      <c r="D44" s="20">
        <f>+VLOOKUP($A44,'01'!$A$9:$AB$89,4,0)+VLOOKUP($A44,'02'!$A$9:$AB$89,4,0)+VLOOKUP($A44,'03'!$A$9:$AB$89,4,0)+VLOOKUP($A44,'04'!$A$9:$AB$89,4,0)+VLOOKUP($A44,'05'!$A$9:$AB$89,4,0)+VLOOKUP($A44,'06'!$A$9:$Z$89,4,0)+VLOOKUP($A44,'07'!$A$9:$AB$89,4,0)+VLOOKUP($A44,'08'!$A$9:$AB$89,4,0)+VLOOKUP($A44,'09'!$A$9:$AB$89,4,0)+VLOOKUP($A44,'10'!$A$9:$AB$89,4,0)+VLOOKUP($A44,'11'!$A$9:$Z$89,4,0)+VLOOKUP($A44,'12'!$A$9:$AA$89,4,0)</f>
        <v>2755026.0499999993</v>
      </c>
      <c r="E44" s="20">
        <f>+VLOOKUP($A44,'01'!$A$9:$AB$89,5,0)+VLOOKUP($A44,'02'!$A$9:$AB$89,5,0)+VLOOKUP($A44,'03'!$A$9:$AB$89,5,0)+VLOOKUP($A44,'04'!$A$9:$AB$89,5,0)+VLOOKUP($A44,'05'!$A$9:$AB$89,5,0)+VLOOKUP($A44,'06'!$A$9:$Z$89,5,0)+VLOOKUP($A44,'07'!$A$9:$AB$89,5,0)+VLOOKUP($A44,'08'!$A$9:$AB$89,5,0)+VLOOKUP($A44,'09'!$A$9:$AB$89,5,0)+VLOOKUP($A44,'10'!$A$9:$AB$89,5,0)+VLOOKUP($A44,'11'!$A$9:$Z$89,5,0)+VLOOKUP($A44,'12'!$A$9:$AA$89,5,0)</f>
        <v>39756.022902700002</v>
      </c>
      <c r="F44" s="20">
        <f>+VLOOKUP($A44,'01'!$A$9:$AB$89,6,0)+VLOOKUP($A44,'02'!$A$9:$AB$89,6,0)+VLOOKUP($A44,'03'!$A$9:$AB$89,6,0)+VLOOKUP($A44,'04'!$A$9:$AB$89,6,0)+VLOOKUP($A44,'05'!$A$9:$AB$89,6,0)+VLOOKUP($A44,'06'!$A$9:$Z$89,6,0)+VLOOKUP($A44,'07'!$A$9:$AB$89,6,0)+VLOOKUP($A44,'08'!$A$9:$AB$89,6,0)+VLOOKUP($A44,'09'!$A$9:$AB$89,6,0)+VLOOKUP($A44,'10'!$A$9:$AB$89,6,0)+VLOOKUP($A44,'11'!$A$9:$Z$89,6,0)+VLOOKUP($A44,'12'!$A$9:$AA$89,6,0)</f>
        <v>30328.39</v>
      </c>
      <c r="G44" s="20">
        <f>+VLOOKUP($A44,'01'!$A$9:$AB$89,7,0)+VLOOKUP($A44,'02'!$A$9:$AB$89,7,0)+VLOOKUP($A44,'03'!$A$9:$AB$89,7,0)+VLOOKUP($A44,'04'!$A$9:$AB$89,7,0)+VLOOKUP($A44,'05'!$A$9:$AB$89,7,0)+VLOOKUP($A44,'06'!$A$9:$Z$89,7,0)+VLOOKUP($A44,'07'!$A$9:$AB$89,7,0)+VLOOKUP($A44,'08'!$A$9:$AB$89,7,0)+VLOOKUP($A44,'09'!$A$9:$AB$89,7,0)+VLOOKUP($A44,'10'!$A$9:$AB$89,7,0)+VLOOKUP($A44,'11'!$A$9:$Z$89,7,0)+VLOOKUP($A44,'12'!$A$9:$AA$89,7,0)</f>
        <v>297633.20999999996</v>
      </c>
      <c r="H44" s="7">
        <f>+VLOOKUP($A44,'01'!$A$9:$AB$89,8,0)+VLOOKUP($A44,'02'!$A$9:$AB$89,8,0)+VLOOKUP($A44,'03'!$A$9:$AB$89,8,0)+VLOOKUP($A44,'04'!$A$9:$AB$89,8,0)+VLOOKUP($A44,'05'!$A$9:$AB$89,8,0)+VLOOKUP($A44,'06'!$A$9:$Z$89,8,0)+VLOOKUP($A44,'07'!$A$9:$AB$89,8,0)+VLOOKUP($A44,'08'!$A$9:$AB$89,8,0)+VLOOKUP($A44,'09'!$A$9:$AB$89,8,0)+VLOOKUP($A44,'10'!$A$9:$AB$89,8,0)+VLOOKUP($A44,'11'!$A$9:$Z$89,8,0)+VLOOKUP($A44,'12'!$A$9:$AA$89,8,0)</f>
        <v>238106.86</v>
      </c>
      <c r="I44" s="8">
        <f>+VLOOKUP($A44,'01'!$A$9:$AB$89,9,0)+VLOOKUP($A44,'02'!$A$9:$AB$89,9,0)+VLOOKUP($A44,'03'!$A$9:$AB$89,9,0)+VLOOKUP($A44,'04'!$A$9:$AB$89,9,0)+VLOOKUP($A44,'05'!$A$9:$AB$89,9,0)+VLOOKUP($A44,'06'!$A$9:$Z$89,9,0)+VLOOKUP($A44,'07'!$A$9:$AB$89,9,0)+VLOOKUP($A44,'08'!$A$9:$AB$89,9,0)+VLOOKUP($A44,'09'!$A$9:$AB$89,9,0)+VLOOKUP($A44,'10'!$A$9:$AB$89,9,0)+VLOOKUP($A44,'11'!$A$9:$Z$89,9,0)+VLOOKUP($A44,'12'!$A$9:$Z$89,9,0)</f>
        <v>6357.24</v>
      </c>
      <c r="J44" s="20">
        <f>+VLOOKUP($A44,'01'!$A$9:$AB$89,10,0)+VLOOKUP($A44,'02'!$A$9:$AB$89,10,0)+VLOOKUP($A44,'03'!$A$9:$AB$89,10,0)+VLOOKUP($A44,'04'!$A$9:$AB$89,10,0)+VLOOKUP($A44,'05'!$A$9:$AB$89,10,0)+VLOOKUP($A44,'06'!$A$9:$Z$89,10,0)+VLOOKUP($A44,'07'!$A$9:$AB$89,10,0)+VLOOKUP($A44,'08'!$A$9:$AB$89,10,0)+VLOOKUP($A44,'09'!$A$9:$AB$89,10,0)+VLOOKUP($A44,'10'!$A$9:$AB$89,10,0)+VLOOKUP($A44,'11'!$A$9:$Z$89,10,0)+VLOOKUP($A44,'12'!$A$9:$Z$89,10,0)</f>
        <v>8319.76</v>
      </c>
      <c r="K44" s="7">
        <f>+VLOOKUP($A44,'01'!$A$9:$AB$89,11,0)+VLOOKUP($A44,'02'!$A$9:$AB$89,11,0)+VLOOKUP($A44,'03'!$A$9:$AB$89,11,0)+VLOOKUP($A44,'04'!$A$9:$AB$89,11,0)+VLOOKUP($A44,'05'!$A$9:$AB$89,11,0)+VLOOKUP($A44,'06'!$A$9:$Z$89,11,0)+VLOOKUP($A44,'07'!$A$9:$AB$89,11,0)+VLOOKUP($A44,'08'!$A$9:$AB$89,11,0)+VLOOKUP($A44,'09'!$A$9:$AB$89,11,0)+VLOOKUP($A44,'10'!$A$9:$AB$89,11,0)+VLOOKUP($A44,'11'!$A$9:$Z$89,11,0)+VLOOKUP($A44,'12'!$A$9:$Z$89,11,0)</f>
        <v>6655.81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f>VLOOKUP($A45,'01'!$A$9:$AB$89,3,0)+VLOOKUP($A45,'02'!$A$9:$AB$89,3,0)+VLOOKUP($A45,'03'!$A$9:$AB$89,3,0)+VLOOKUP($A45,'04'!$A$9:$AB$89,3,0)+VLOOKUP($A45,'05'!$A$9:$AB$89,3,0)+VLOOKUP($A45,'06'!$A$9:$Z$89,3,0)+VLOOKUP($A45,'07'!$A$9:$AB$89,3,0)+VLOOKUP($A45,'08'!$A$9:$AB$89,3,0)+VLOOKUP($A45,'09'!$A$9:$AB$89,3,0)+VLOOKUP($A45,'10'!$A$9:$AB$89,3,0)+VLOOKUP($A45,'11'!$A$9:$Z$89,3,0)+VLOOKUP($A45,'12'!$A$9:$AA$89,3,0)</f>
        <v>4040207.42</v>
      </c>
      <c r="D45" s="20">
        <f>+VLOOKUP($A45,'01'!$A$9:$AB$89,4,0)+VLOOKUP($A45,'02'!$A$9:$AB$89,4,0)+VLOOKUP($A45,'03'!$A$9:$AB$89,4,0)+VLOOKUP($A45,'04'!$A$9:$AB$89,4,0)+VLOOKUP($A45,'05'!$A$9:$AB$89,4,0)+VLOOKUP($A45,'06'!$A$9:$Z$89,4,0)+VLOOKUP($A45,'07'!$A$9:$AB$89,4,0)+VLOOKUP($A45,'08'!$A$9:$AB$89,4,0)+VLOOKUP($A45,'09'!$A$9:$AB$89,4,0)+VLOOKUP($A45,'10'!$A$9:$AB$89,4,0)+VLOOKUP($A45,'11'!$A$9:$Z$89,4,0)+VLOOKUP($A45,'12'!$A$9:$AA$89,4,0)</f>
        <v>3232165.91</v>
      </c>
      <c r="E45" s="20">
        <f>+VLOOKUP($A45,'01'!$A$9:$AB$89,5,0)+VLOOKUP($A45,'02'!$A$9:$AB$89,5,0)+VLOOKUP($A45,'03'!$A$9:$AB$89,5,0)+VLOOKUP($A45,'04'!$A$9:$AB$89,5,0)+VLOOKUP($A45,'05'!$A$9:$AB$89,5,0)+VLOOKUP($A45,'06'!$A$9:$Z$89,5,0)+VLOOKUP($A45,'07'!$A$9:$AB$89,5,0)+VLOOKUP($A45,'08'!$A$9:$AB$89,5,0)+VLOOKUP($A45,'09'!$A$9:$AB$89,5,0)+VLOOKUP($A45,'10'!$A$9:$AB$89,5,0)+VLOOKUP($A45,'11'!$A$9:$Z$89,5,0)+VLOOKUP($A45,'12'!$A$9:$AA$89,5,0)</f>
        <v>42415.2886487</v>
      </c>
      <c r="F45" s="20">
        <f>+VLOOKUP($A45,'01'!$A$9:$AB$89,6,0)+VLOOKUP($A45,'02'!$A$9:$AB$89,6,0)+VLOOKUP($A45,'03'!$A$9:$AB$89,6,0)+VLOOKUP($A45,'04'!$A$9:$AB$89,6,0)+VLOOKUP($A45,'05'!$A$9:$AB$89,6,0)+VLOOKUP($A45,'06'!$A$9:$Z$89,6,0)+VLOOKUP($A45,'07'!$A$9:$AB$89,6,0)+VLOOKUP($A45,'08'!$A$9:$AB$89,6,0)+VLOOKUP($A45,'09'!$A$9:$AB$89,6,0)+VLOOKUP($A45,'10'!$A$9:$AB$89,6,0)+VLOOKUP($A45,'11'!$A$9:$Z$89,6,0)+VLOOKUP($A45,'12'!$A$9:$AA$89,6,0)</f>
        <v>35593.740000000005</v>
      </c>
      <c r="G45" s="20">
        <f>+VLOOKUP($A45,'01'!$A$9:$AB$89,7,0)+VLOOKUP($A45,'02'!$A$9:$AB$89,7,0)+VLOOKUP($A45,'03'!$A$9:$AB$89,7,0)+VLOOKUP($A45,'04'!$A$9:$AB$89,7,0)+VLOOKUP($A45,'05'!$A$9:$AB$89,7,0)+VLOOKUP($A45,'06'!$A$9:$Z$89,7,0)+VLOOKUP($A45,'07'!$A$9:$AB$89,7,0)+VLOOKUP($A45,'08'!$A$9:$AB$89,7,0)+VLOOKUP($A45,'09'!$A$9:$AB$89,7,0)+VLOOKUP($A45,'10'!$A$9:$AB$89,7,0)+VLOOKUP($A45,'11'!$A$9:$Z$89,7,0)+VLOOKUP($A45,'12'!$A$9:$AA$89,7,0)</f>
        <v>189445.95</v>
      </c>
      <c r="H45" s="7">
        <f>+VLOOKUP($A45,'01'!$A$9:$AB$89,8,0)+VLOOKUP($A45,'02'!$A$9:$AB$89,8,0)+VLOOKUP($A45,'03'!$A$9:$AB$89,8,0)+VLOOKUP($A45,'04'!$A$9:$AB$89,8,0)+VLOOKUP($A45,'05'!$A$9:$AB$89,8,0)+VLOOKUP($A45,'06'!$A$9:$Z$89,8,0)+VLOOKUP($A45,'07'!$A$9:$AB$89,8,0)+VLOOKUP($A45,'08'!$A$9:$AB$89,8,0)+VLOOKUP($A45,'09'!$A$9:$AB$89,8,0)+VLOOKUP($A45,'10'!$A$9:$AB$89,8,0)+VLOOKUP($A45,'11'!$A$9:$Z$89,8,0)+VLOOKUP($A45,'12'!$A$9:$AA$89,8,0)</f>
        <v>151556.97999999998</v>
      </c>
      <c r="I45" s="8">
        <f>+VLOOKUP($A45,'01'!$A$9:$AB$89,9,0)+VLOOKUP($A45,'02'!$A$9:$AB$89,9,0)+VLOOKUP($A45,'03'!$A$9:$AB$89,9,0)+VLOOKUP($A45,'04'!$A$9:$AB$89,9,0)+VLOOKUP($A45,'05'!$A$9:$AB$89,9,0)+VLOOKUP($A45,'06'!$A$9:$Z$89,9,0)+VLOOKUP($A45,'07'!$A$9:$AB$89,9,0)+VLOOKUP($A45,'08'!$A$9:$AB$89,9,0)+VLOOKUP($A45,'09'!$A$9:$AB$89,9,0)+VLOOKUP($A45,'10'!$A$9:$AB$89,9,0)+VLOOKUP($A45,'11'!$A$9:$Z$89,9,0)+VLOOKUP($A45,'12'!$A$9:$Z$89,9,0)</f>
        <v>6400.74</v>
      </c>
      <c r="J45" s="20">
        <f>+VLOOKUP($A45,'01'!$A$9:$AB$89,10,0)+VLOOKUP($A45,'02'!$A$9:$AB$89,10,0)+VLOOKUP($A45,'03'!$A$9:$AB$89,10,0)+VLOOKUP($A45,'04'!$A$9:$AB$89,10,0)+VLOOKUP($A45,'05'!$A$9:$AB$89,10,0)+VLOOKUP($A45,'06'!$A$9:$Z$89,10,0)+VLOOKUP($A45,'07'!$A$9:$AB$89,10,0)+VLOOKUP($A45,'08'!$A$9:$AB$89,10,0)+VLOOKUP($A45,'09'!$A$9:$AB$89,10,0)+VLOOKUP($A45,'10'!$A$9:$AB$89,10,0)+VLOOKUP($A45,'11'!$A$9:$Z$89,10,0)+VLOOKUP($A45,'12'!$A$9:$Z$89,10,0)</f>
        <v>8876.26</v>
      </c>
      <c r="K45" s="7">
        <f>+VLOOKUP($A45,'01'!$A$9:$AB$89,11,0)+VLOOKUP($A45,'02'!$A$9:$AB$89,11,0)+VLOOKUP($A45,'03'!$A$9:$AB$89,11,0)+VLOOKUP($A45,'04'!$A$9:$AB$89,11,0)+VLOOKUP($A45,'05'!$A$9:$AB$89,11,0)+VLOOKUP($A45,'06'!$A$9:$Z$89,11,0)+VLOOKUP($A45,'07'!$A$9:$AB$89,11,0)+VLOOKUP($A45,'08'!$A$9:$AB$89,11,0)+VLOOKUP($A45,'09'!$A$9:$AB$89,11,0)+VLOOKUP($A45,'10'!$A$9:$AB$89,11,0)+VLOOKUP($A45,'11'!$A$9:$Z$89,11,0)+VLOOKUP($A45,'12'!$A$9:$Z$89,11,0)</f>
        <v>7101.01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f>VLOOKUP($A46,'01'!$A$9:$AB$89,3,0)+VLOOKUP($A46,'02'!$A$9:$AB$89,3,0)+VLOOKUP($A46,'03'!$A$9:$AB$89,3,0)+VLOOKUP($A46,'04'!$A$9:$AB$89,3,0)+VLOOKUP($A46,'05'!$A$9:$AB$89,3,0)+VLOOKUP($A46,'06'!$A$9:$Z$89,3,0)+VLOOKUP($A46,'07'!$A$9:$AB$89,3,0)+VLOOKUP($A46,'08'!$A$9:$AB$89,3,0)+VLOOKUP($A46,'09'!$A$9:$AB$89,3,0)+VLOOKUP($A46,'10'!$A$9:$AB$89,3,0)+VLOOKUP($A46,'11'!$A$9:$Z$89,3,0)+VLOOKUP($A46,'12'!$A$9:$AA$89,3,0)</f>
        <v>45430445.609999999</v>
      </c>
      <c r="D46" s="20">
        <f>+VLOOKUP($A46,'01'!$A$9:$AB$89,4,0)+VLOOKUP($A46,'02'!$A$9:$AB$89,4,0)+VLOOKUP($A46,'03'!$A$9:$AB$89,4,0)+VLOOKUP($A46,'04'!$A$9:$AB$89,4,0)+VLOOKUP($A46,'05'!$A$9:$AB$89,4,0)+VLOOKUP($A46,'06'!$A$9:$Z$89,4,0)+VLOOKUP($A46,'07'!$A$9:$AB$89,4,0)+VLOOKUP($A46,'08'!$A$9:$AB$89,4,0)+VLOOKUP($A46,'09'!$A$9:$AB$89,4,0)+VLOOKUP($A46,'10'!$A$9:$AB$89,4,0)+VLOOKUP($A46,'11'!$A$9:$Z$89,4,0)+VLOOKUP($A46,'12'!$A$9:$AA$89,4,0)</f>
        <v>36344356.5</v>
      </c>
      <c r="E46" s="20">
        <f>+VLOOKUP($A46,'01'!$A$9:$AB$89,5,0)+VLOOKUP($A46,'02'!$A$9:$AB$89,5,0)+VLOOKUP($A46,'03'!$A$9:$AB$89,5,0)+VLOOKUP($A46,'04'!$A$9:$AB$89,5,0)+VLOOKUP($A46,'05'!$A$9:$AB$89,5,0)+VLOOKUP($A46,'06'!$A$9:$Z$89,5,0)+VLOOKUP($A46,'07'!$A$9:$AB$89,5,0)+VLOOKUP($A46,'08'!$A$9:$AB$89,5,0)+VLOOKUP($A46,'09'!$A$9:$AB$89,5,0)+VLOOKUP($A46,'10'!$A$9:$AB$89,5,0)+VLOOKUP($A46,'11'!$A$9:$Z$89,5,0)+VLOOKUP($A46,'12'!$A$9:$AA$89,5,0)</f>
        <v>326424.8703215</v>
      </c>
      <c r="F46" s="20">
        <f>+VLOOKUP($A46,'01'!$A$9:$AB$89,6,0)+VLOOKUP($A46,'02'!$A$9:$AB$89,6,0)+VLOOKUP($A46,'03'!$A$9:$AB$89,6,0)+VLOOKUP($A46,'04'!$A$9:$AB$89,6,0)+VLOOKUP($A46,'05'!$A$9:$AB$89,6,0)+VLOOKUP($A46,'06'!$A$9:$Z$89,6,0)+VLOOKUP($A46,'07'!$A$9:$AB$89,6,0)+VLOOKUP($A46,'08'!$A$9:$AB$89,6,0)+VLOOKUP($A46,'09'!$A$9:$AB$89,6,0)+VLOOKUP($A46,'10'!$A$9:$AB$89,6,0)+VLOOKUP($A46,'11'!$A$9:$Z$89,6,0)+VLOOKUP($A46,'12'!$A$9:$AA$89,6,0)</f>
        <v>400692.85000000003</v>
      </c>
      <c r="G46" s="20">
        <f>+VLOOKUP($A46,'01'!$A$9:$AB$89,7,0)+VLOOKUP($A46,'02'!$A$9:$AB$89,7,0)+VLOOKUP($A46,'03'!$A$9:$AB$89,7,0)+VLOOKUP($A46,'04'!$A$9:$AB$89,7,0)+VLOOKUP($A46,'05'!$A$9:$AB$89,7,0)+VLOOKUP($A46,'06'!$A$9:$Z$89,7,0)+VLOOKUP($A46,'07'!$A$9:$AB$89,7,0)+VLOOKUP($A46,'08'!$A$9:$AB$89,7,0)+VLOOKUP($A46,'09'!$A$9:$AB$89,7,0)+VLOOKUP($A46,'10'!$A$9:$AB$89,7,0)+VLOOKUP($A46,'11'!$A$9:$Z$89,7,0)+VLOOKUP($A46,'12'!$A$9:$AA$89,7,0)</f>
        <v>713910.22</v>
      </c>
      <c r="H46" s="7">
        <f>+VLOOKUP($A46,'01'!$A$9:$AB$89,8,0)+VLOOKUP($A46,'02'!$A$9:$AB$89,8,0)+VLOOKUP($A46,'03'!$A$9:$AB$89,8,0)+VLOOKUP($A46,'04'!$A$9:$AB$89,8,0)+VLOOKUP($A46,'05'!$A$9:$AB$89,8,0)+VLOOKUP($A46,'06'!$A$9:$Z$89,8,0)+VLOOKUP($A46,'07'!$A$9:$AB$89,8,0)+VLOOKUP($A46,'08'!$A$9:$AB$89,8,0)+VLOOKUP($A46,'09'!$A$9:$AB$89,8,0)+VLOOKUP($A46,'10'!$A$9:$AB$89,8,0)+VLOOKUP($A46,'11'!$A$9:$Z$89,8,0)+VLOOKUP($A46,'12'!$A$9:$AA$89,8,0)</f>
        <v>571128.43999999994</v>
      </c>
      <c r="I46" s="8">
        <f>+VLOOKUP($A46,'01'!$A$9:$AB$89,9,0)+VLOOKUP($A46,'02'!$A$9:$AB$89,9,0)+VLOOKUP($A46,'03'!$A$9:$AB$89,9,0)+VLOOKUP($A46,'04'!$A$9:$AB$89,9,0)+VLOOKUP($A46,'05'!$A$9:$AB$89,9,0)+VLOOKUP($A46,'06'!$A$9:$Z$89,9,0)+VLOOKUP($A46,'07'!$A$9:$AB$89,9,0)+VLOOKUP($A46,'08'!$A$9:$AB$89,9,0)+VLOOKUP($A46,'09'!$A$9:$AB$89,9,0)+VLOOKUP($A46,'10'!$A$9:$AB$89,9,0)+VLOOKUP($A46,'11'!$A$9:$Z$89,9,0)+VLOOKUP($A46,'12'!$A$9:$Z$89,9,0)</f>
        <v>12007.04</v>
      </c>
      <c r="J46" s="20">
        <f>+VLOOKUP($A46,'01'!$A$9:$AB$89,10,0)+VLOOKUP($A46,'02'!$A$9:$AB$89,10,0)+VLOOKUP($A46,'03'!$A$9:$AB$89,10,0)+VLOOKUP($A46,'04'!$A$9:$AB$89,10,0)+VLOOKUP($A46,'05'!$A$9:$AB$89,10,0)+VLOOKUP($A46,'06'!$A$9:$Z$89,10,0)+VLOOKUP($A46,'07'!$A$9:$AB$89,10,0)+VLOOKUP($A46,'08'!$A$9:$AB$89,10,0)+VLOOKUP($A46,'09'!$A$9:$AB$89,10,0)+VLOOKUP($A46,'10'!$A$9:$AB$89,10,0)+VLOOKUP($A46,'11'!$A$9:$Z$89,10,0)+VLOOKUP($A46,'12'!$A$9:$Z$89,10,0)</f>
        <v>68311.05</v>
      </c>
      <c r="K46" s="7">
        <f>+VLOOKUP($A46,'01'!$A$9:$AB$89,11,0)+VLOOKUP($A46,'02'!$A$9:$AB$89,11,0)+VLOOKUP($A46,'03'!$A$9:$AB$89,11,0)+VLOOKUP($A46,'04'!$A$9:$AB$89,11,0)+VLOOKUP($A46,'05'!$A$9:$AB$89,11,0)+VLOOKUP($A46,'06'!$A$9:$Z$89,11,0)+VLOOKUP($A46,'07'!$A$9:$AB$89,11,0)+VLOOKUP($A46,'08'!$A$9:$AB$89,11,0)+VLOOKUP($A46,'09'!$A$9:$AB$89,11,0)+VLOOKUP($A46,'10'!$A$9:$AB$89,11,0)+VLOOKUP($A46,'11'!$A$9:$Z$89,11,0)+VLOOKUP($A46,'12'!$A$9:$Z$89,11,0)</f>
        <v>54648.840000000004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f>VLOOKUP($A47,'01'!$A$9:$AB$89,3,0)+VLOOKUP($A47,'02'!$A$9:$AB$89,3,0)+VLOOKUP($A47,'03'!$A$9:$AB$89,3,0)+VLOOKUP($A47,'04'!$A$9:$AB$89,3,0)+VLOOKUP($A47,'05'!$A$9:$AB$89,3,0)+VLOOKUP($A47,'06'!$A$9:$Z$89,3,0)+VLOOKUP($A47,'07'!$A$9:$AB$89,3,0)+VLOOKUP($A47,'08'!$A$9:$AB$89,3,0)+VLOOKUP($A47,'09'!$A$9:$AB$89,3,0)+VLOOKUP($A47,'10'!$A$9:$AB$89,3,0)+VLOOKUP($A47,'11'!$A$9:$Z$89,3,0)+VLOOKUP($A47,'12'!$A$9:$AA$89,3,0)</f>
        <v>4220182.9600000009</v>
      </c>
      <c r="D47" s="20">
        <f>+VLOOKUP($A47,'01'!$A$9:$AB$89,4,0)+VLOOKUP($A47,'02'!$A$9:$AB$89,4,0)+VLOOKUP($A47,'03'!$A$9:$AB$89,4,0)+VLOOKUP($A47,'04'!$A$9:$AB$89,4,0)+VLOOKUP($A47,'05'!$A$9:$AB$89,4,0)+VLOOKUP($A47,'06'!$A$9:$Z$89,4,0)+VLOOKUP($A47,'07'!$A$9:$AB$89,4,0)+VLOOKUP($A47,'08'!$A$9:$AB$89,4,0)+VLOOKUP($A47,'09'!$A$9:$AB$89,4,0)+VLOOKUP($A47,'10'!$A$9:$AB$89,4,0)+VLOOKUP($A47,'11'!$A$9:$Z$89,4,0)+VLOOKUP($A47,'12'!$A$9:$AA$89,4,0)</f>
        <v>3376146.3500000006</v>
      </c>
      <c r="E47" s="20">
        <f>+VLOOKUP($A47,'01'!$A$9:$AB$89,5,0)+VLOOKUP($A47,'02'!$A$9:$AB$89,5,0)+VLOOKUP($A47,'03'!$A$9:$AB$89,5,0)+VLOOKUP($A47,'04'!$A$9:$AB$89,5,0)+VLOOKUP($A47,'05'!$A$9:$AB$89,5,0)+VLOOKUP($A47,'06'!$A$9:$Z$89,5,0)+VLOOKUP($A47,'07'!$A$9:$AB$89,5,0)+VLOOKUP($A47,'08'!$A$9:$AB$89,5,0)+VLOOKUP($A47,'09'!$A$9:$AB$89,5,0)+VLOOKUP($A47,'10'!$A$9:$AB$89,5,0)+VLOOKUP($A47,'11'!$A$9:$Z$89,5,0)+VLOOKUP($A47,'12'!$A$9:$AA$89,5,0)</f>
        <v>46271.223980399991</v>
      </c>
      <c r="F47" s="20">
        <f>+VLOOKUP($A47,'01'!$A$9:$AB$89,6,0)+VLOOKUP($A47,'02'!$A$9:$AB$89,6,0)+VLOOKUP($A47,'03'!$A$9:$AB$89,6,0)+VLOOKUP($A47,'04'!$A$9:$AB$89,6,0)+VLOOKUP($A47,'05'!$A$9:$AB$89,6,0)+VLOOKUP($A47,'06'!$A$9:$Z$89,6,0)+VLOOKUP($A47,'07'!$A$9:$AB$89,6,0)+VLOOKUP($A47,'08'!$A$9:$AB$89,6,0)+VLOOKUP($A47,'09'!$A$9:$AB$89,6,0)+VLOOKUP($A47,'10'!$A$9:$AB$89,6,0)+VLOOKUP($A47,'11'!$A$9:$Z$89,6,0)+VLOOKUP($A47,'12'!$A$9:$AA$89,6,0)</f>
        <v>37173.350000000006</v>
      </c>
      <c r="G47" s="20">
        <f>+VLOOKUP($A47,'01'!$A$9:$AB$89,7,0)+VLOOKUP($A47,'02'!$A$9:$AB$89,7,0)+VLOOKUP($A47,'03'!$A$9:$AB$89,7,0)+VLOOKUP($A47,'04'!$A$9:$AB$89,7,0)+VLOOKUP($A47,'05'!$A$9:$AB$89,7,0)+VLOOKUP($A47,'06'!$A$9:$Z$89,7,0)+VLOOKUP($A47,'07'!$A$9:$AB$89,7,0)+VLOOKUP($A47,'08'!$A$9:$AB$89,7,0)+VLOOKUP($A47,'09'!$A$9:$AB$89,7,0)+VLOOKUP($A47,'10'!$A$9:$AB$89,7,0)+VLOOKUP($A47,'11'!$A$9:$Z$89,7,0)+VLOOKUP($A47,'12'!$A$9:$AA$89,7,0)</f>
        <v>280699.81</v>
      </c>
      <c r="H47" s="7">
        <f>+VLOOKUP($A47,'01'!$A$9:$AB$89,8,0)+VLOOKUP($A47,'02'!$A$9:$AB$89,8,0)+VLOOKUP($A47,'03'!$A$9:$AB$89,8,0)+VLOOKUP($A47,'04'!$A$9:$AB$89,8,0)+VLOOKUP($A47,'05'!$A$9:$AB$89,8,0)+VLOOKUP($A47,'06'!$A$9:$Z$89,8,0)+VLOOKUP($A47,'07'!$A$9:$AB$89,8,0)+VLOOKUP($A47,'08'!$A$9:$AB$89,8,0)+VLOOKUP($A47,'09'!$A$9:$AB$89,8,0)+VLOOKUP($A47,'10'!$A$9:$AB$89,8,0)+VLOOKUP($A47,'11'!$A$9:$Z$89,8,0)+VLOOKUP($A47,'12'!$A$9:$AA$89,8,0)</f>
        <v>224560.12</v>
      </c>
      <c r="I47" s="8">
        <f>+VLOOKUP($A47,'01'!$A$9:$AB$89,9,0)+VLOOKUP($A47,'02'!$A$9:$AB$89,9,0)+VLOOKUP($A47,'03'!$A$9:$AB$89,9,0)+VLOOKUP($A47,'04'!$A$9:$AB$89,9,0)+VLOOKUP($A47,'05'!$A$9:$AB$89,9,0)+VLOOKUP($A47,'06'!$A$9:$Z$89,9,0)+VLOOKUP($A47,'07'!$A$9:$AB$89,9,0)+VLOOKUP($A47,'08'!$A$9:$AB$89,9,0)+VLOOKUP($A47,'09'!$A$9:$AB$89,9,0)+VLOOKUP($A47,'10'!$A$9:$AB$89,9,0)+VLOOKUP($A47,'11'!$A$9:$Z$89,9,0)+VLOOKUP($A47,'12'!$A$9:$Z$89,9,0)</f>
        <v>5014.9799999999996</v>
      </c>
      <c r="J47" s="20">
        <f>+VLOOKUP($A47,'01'!$A$9:$AB$89,10,0)+VLOOKUP($A47,'02'!$A$9:$AB$89,10,0)+VLOOKUP($A47,'03'!$A$9:$AB$89,10,0)+VLOOKUP($A47,'04'!$A$9:$AB$89,10,0)+VLOOKUP($A47,'05'!$A$9:$AB$89,10,0)+VLOOKUP($A47,'06'!$A$9:$Z$89,10,0)+VLOOKUP($A47,'07'!$A$9:$AB$89,10,0)+VLOOKUP($A47,'08'!$A$9:$AB$89,10,0)+VLOOKUP($A47,'09'!$A$9:$AB$89,10,0)+VLOOKUP($A47,'10'!$A$9:$AB$89,10,0)+VLOOKUP($A47,'11'!$A$9:$Z$89,10,0)+VLOOKUP($A47,'12'!$A$9:$Z$89,10,0)</f>
        <v>9683.2000000000007</v>
      </c>
      <c r="K47" s="7">
        <f>+VLOOKUP($A47,'01'!$A$9:$AB$89,11,0)+VLOOKUP($A47,'02'!$A$9:$AB$89,11,0)+VLOOKUP($A47,'03'!$A$9:$AB$89,11,0)+VLOOKUP($A47,'04'!$A$9:$AB$89,11,0)+VLOOKUP($A47,'05'!$A$9:$AB$89,11,0)+VLOOKUP($A47,'06'!$A$9:$Z$89,11,0)+VLOOKUP($A47,'07'!$A$9:$AB$89,11,0)+VLOOKUP($A47,'08'!$A$9:$AB$89,11,0)+VLOOKUP($A47,'09'!$A$9:$AB$89,11,0)+VLOOKUP($A47,'10'!$A$9:$AB$89,11,0)+VLOOKUP($A47,'11'!$A$9:$Z$89,11,0)+VLOOKUP($A47,'12'!$A$9:$Z$89,11,0)</f>
        <v>7746.56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f>VLOOKUP($A48,'01'!$A$9:$AB$89,3,0)+VLOOKUP($A48,'02'!$A$9:$AB$89,3,0)+VLOOKUP($A48,'03'!$A$9:$AB$89,3,0)+VLOOKUP($A48,'04'!$A$9:$AB$89,3,0)+VLOOKUP($A48,'05'!$A$9:$AB$89,3,0)+VLOOKUP($A48,'06'!$A$9:$Z$89,3,0)+VLOOKUP($A48,'07'!$A$9:$AB$89,3,0)+VLOOKUP($A48,'08'!$A$9:$AB$89,3,0)+VLOOKUP($A48,'09'!$A$9:$AB$89,3,0)+VLOOKUP($A48,'10'!$A$9:$AB$89,3,0)+VLOOKUP($A48,'11'!$A$9:$Z$89,3,0)+VLOOKUP($A48,'12'!$A$9:$AA$89,3,0)</f>
        <v>5608518.2999999998</v>
      </c>
      <c r="D48" s="20">
        <f>+VLOOKUP($A48,'01'!$A$9:$AB$89,4,0)+VLOOKUP($A48,'02'!$A$9:$AB$89,4,0)+VLOOKUP($A48,'03'!$A$9:$AB$89,4,0)+VLOOKUP($A48,'04'!$A$9:$AB$89,4,0)+VLOOKUP($A48,'05'!$A$9:$AB$89,4,0)+VLOOKUP($A48,'06'!$A$9:$Z$89,4,0)+VLOOKUP($A48,'07'!$A$9:$AB$89,4,0)+VLOOKUP($A48,'08'!$A$9:$AB$89,4,0)+VLOOKUP($A48,'09'!$A$9:$AB$89,4,0)+VLOOKUP($A48,'10'!$A$9:$AB$89,4,0)+VLOOKUP($A48,'11'!$A$9:$Z$89,4,0)+VLOOKUP($A48,'12'!$A$9:$AA$89,4,0)</f>
        <v>4486814.63</v>
      </c>
      <c r="E48" s="20">
        <f>+VLOOKUP($A48,'01'!$A$9:$AB$89,5,0)+VLOOKUP($A48,'02'!$A$9:$AB$89,5,0)+VLOOKUP($A48,'03'!$A$9:$AB$89,5,0)+VLOOKUP($A48,'04'!$A$9:$AB$89,5,0)+VLOOKUP($A48,'05'!$A$9:$AB$89,5,0)+VLOOKUP($A48,'06'!$A$9:$Z$89,5,0)+VLOOKUP($A48,'07'!$A$9:$AB$89,5,0)+VLOOKUP($A48,'08'!$A$9:$AB$89,5,0)+VLOOKUP($A48,'09'!$A$9:$AB$89,5,0)+VLOOKUP($A48,'10'!$A$9:$AB$89,5,0)+VLOOKUP($A48,'11'!$A$9:$Z$89,5,0)+VLOOKUP($A48,'12'!$A$9:$AA$89,5,0)</f>
        <v>65949.790500799994</v>
      </c>
      <c r="F48" s="20">
        <f>+VLOOKUP($A48,'01'!$A$9:$AB$89,6,0)+VLOOKUP($A48,'02'!$A$9:$AB$89,6,0)+VLOOKUP($A48,'03'!$A$9:$AB$89,6,0)+VLOOKUP($A48,'04'!$A$9:$AB$89,6,0)+VLOOKUP($A48,'05'!$A$9:$AB$89,6,0)+VLOOKUP($A48,'06'!$A$9:$Z$89,6,0)+VLOOKUP($A48,'07'!$A$9:$AB$89,6,0)+VLOOKUP($A48,'08'!$A$9:$AB$89,6,0)+VLOOKUP($A48,'09'!$A$9:$AB$89,6,0)+VLOOKUP($A48,'10'!$A$9:$AB$89,6,0)+VLOOKUP($A48,'11'!$A$9:$Z$89,6,0)+VLOOKUP($A48,'12'!$A$9:$AA$89,6,0)</f>
        <v>49388.94</v>
      </c>
      <c r="G48" s="20">
        <f>+VLOOKUP($A48,'01'!$A$9:$AB$89,7,0)+VLOOKUP($A48,'02'!$A$9:$AB$89,7,0)+VLOOKUP($A48,'03'!$A$9:$AB$89,7,0)+VLOOKUP($A48,'04'!$A$9:$AB$89,7,0)+VLOOKUP($A48,'05'!$A$9:$AB$89,7,0)+VLOOKUP($A48,'06'!$A$9:$Z$89,7,0)+VLOOKUP($A48,'07'!$A$9:$AB$89,7,0)+VLOOKUP($A48,'08'!$A$9:$AB$89,7,0)+VLOOKUP($A48,'09'!$A$9:$AB$89,7,0)+VLOOKUP($A48,'10'!$A$9:$AB$89,7,0)+VLOOKUP($A48,'11'!$A$9:$Z$89,7,0)+VLOOKUP($A48,'12'!$A$9:$AA$89,7,0)</f>
        <v>459728.02999999991</v>
      </c>
      <c r="H48" s="7">
        <f>+VLOOKUP($A48,'01'!$A$9:$AB$89,8,0)+VLOOKUP($A48,'02'!$A$9:$AB$89,8,0)+VLOOKUP($A48,'03'!$A$9:$AB$89,8,0)+VLOOKUP($A48,'04'!$A$9:$AB$89,8,0)+VLOOKUP($A48,'05'!$A$9:$AB$89,8,0)+VLOOKUP($A48,'06'!$A$9:$Z$89,8,0)+VLOOKUP($A48,'07'!$A$9:$AB$89,8,0)+VLOOKUP($A48,'08'!$A$9:$AB$89,8,0)+VLOOKUP($A48,'09'!$A$9:$AB$89,8,0)+VLOOKUP($A48,'10'!$A$9:$AB$89,8,0)+VLOOKUP($A48,'11'!$A$9:$Z$89,8,0)+VLOOKUP($A48,'12'!$A$9:$AA$89,8,0)</f>
        <v>367782.67999999993</v>
      </c>
      <c r="I48" s="8">
        <f>+VLOOKUP($A48,'01'!$A$9:$AB$89,9,0)+VLOOKUP($A48,'02'!$A$9:$AB$89,9,0)+VLOOKUP($A48,'03'!$A$9:$AB$89,9,0)+VLOOKUP($A48,'04'!$A$9:$AB$89,9,0)+VLOOKUP($A48,'05'!$A$9:$AB$89,9,0)+VLOOKUP($A48,'06'!$A$9:$Z$89,9,0)+VLOOKUP($A48,'07'!$A$9:$AB$89,9,0)+VLOOKUP($A48,'08'!$A$9:$AB$89,9,0)+VLOOKUP($A48,'09'!$A$9:$AB$89,9,0)+VLOOKUP($A48,'10'!$A$9:$AB$89,9,0)+VLOOKUP($A48,'11'!$A$9:$Z$89,9,0)+VLOOKUP($A48,'12'!$A$9:$Z$89,9,0)</f>
        <v>10341.959999999999</v>
      </c>
      <c r="J48" s="20">
        <f>+VLOOKUP($A48,'01'!$A$9:$AB$89,10,0)+VLOOKUP($A48,'02'!$A$9:$AB$89,10,0)+VLOOKUP($A48,'03'!$A$9:$AB$89,10,0)+VLOOKUP($A48,'04'!$A$9:$AB$89,10,0)+VLOOKUP($A48,'05'!$A$9:$AB$89,10,0)+VLOOKUP($A48,'06'!$A$9:$Z$89,10,0)+VLOOKUP($A48,'07'!$A$9:$AB$89,10,0)+VLOOKUP($A48,'08'!$A$9:$AB$89,10,0)+VLOOKUP($A48,'09'!$A$9:$AB$89,10,0)+VLOOKUP($A48,'10'!$A$9:$AB$89,10,0)+VLOOKUP($A48,'11'!$A$9:$Z$89,10,0)+VLOOKUP($A48,'12'!$A$9:$Z$89,10,0)</f>
        <v>13801.34</v>
      </c>
      <c r="K48" s="7">
        <f>+VLOOKUP($A48,'01'!$A$9:$AB$89,11,0)+VLOOKUP($A48,'02'!$A$9:$AB$89,11,0)+VLOOKUP($A48,'03'!$A$9:$AB$89,11,0)+VLOOKUP($A48,'04'!$A$9:$AB$89,11,0)+VLOOKUP($A48,'05'!$A$9:$AB$89,11,0)+VLOOKUP($A48,'06'!$A$9:$Z$89,11,0)+VLOOKUP($A48,'07'!$A$9:$AB$89,11,0)+VLOOKUP($A48,'08'!$A$9:$AB$89,11,0)+VLOOKUP($A48,'09'!$A$9:$AB$89,11,0)+VLOOKUP($A48,'10'!$A$9:$AB$89,11,0)+VLOOKUP($A48,'11'!$A$9:$Z$89,11,0)+VLOOKUP($A48,'12'!$A$9:$Z$89,11,0)</f>
        <v>11041.07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f>VLOOKUP($A49,'01'!$A$9:$AB$89,3,0)+VLOOKUP($A49,'02'!$A$9:$AB$89,3,0)+VLOOKUP($A49,'03'!$A$9:$AB$89,3,0)+VLOOKUP($A49,'04'!$A$9:$AB$89,3,0)+VLOOKUP($A49,'05'!$A$9:$AB$89,3,0)+VLOOKUP($A49,'06'!$A$9:$Z$89,3,0)+VLOOKUP($A49,'07'!$A$9:$AB$89,3,0)+VLOOKUP($A49,'08'!$A$9:$AB$89,3,0)+VLOOKUP($A49,'09'!$A$9:$AB$89,3,0)+VLOOKUP($A49,'10'!$A$9:$AB$89,3,0)+VLOOKUP($A49,'11'!$A$9:$Z$89,3,0)+VLOOKUP($A49,'12'!$A$9:$AA$89,3,0)</f>
        <v>12831319.460000001</v>
      </c>
      <c r="D49" s="20">
        <f>+VLOOKUP($A49,'01'!$A$9:$AB$89,4,0)+VLOOKUP($A49,'02'!$A$9:$AB$89,4,0)+VLOOKUP($A49,'03'!$A$9:$AB$89,4,0)+VLOOKUP($A49,'04'!$A$9:$AB$89,4,0)+VLOOKUP($A49,'05'!$A$9:$AB$89,4,0)+VLOOKUP($A49,'06'!$A$9:$Z$89,4,0)+VLOOKUP($A49,'07'!$A$9:$AB$89,4,0)+VLOOKUP($A49,'08'!$A$9:$AB$89,4,0)+VLOOKUP($A49,'09'!$A$9:$AB$89,4,0)+VLOOKUP($A49,'10'!$A$9:$AB$89,4,0)+VLOOKUP($A49,'11'!$A$9:$Z$89,4,0)+VLOOKUP($A49,'12'!$A$9:$AA$89,4,0)</f>
        <v>10265055.609999999</v>
      </c>
      <c r="E49" s="20">
        <f>+VLOOKUP($A49,'01'!$A$9:$AB$89,5,0)+VLOOKUP($A49,'02'!$A$9:$AB$89,5,0)+VLOOKUP($A49,'03'!$A$9:$AB$89,5,0)+VLOOKUP($A49,'04'!$A$9:$AB$89,5,0)+VLOOKUP($A49,'05'!$A$9:$AB$89,5,0)+VLOOKUP($A49,'06'!$A$9:$Z$89,5,0)+VLOOKUP($A49,'07'!$A$9:$AB$89,5,0)+VLOOKUP($A49,'08'!$A$9:$AB$89,5,0)+VLOOKUP($A49,'09'!$A$9:$AB$89,5,0)+VLOOKUP($A49,'10'!$A$9:$AB$89,5,0)+VLOOKUP($A49,'11'!$A$9:$Z$89,5,0)+VLOOKUP($A49,'12'!$A$9:$AA$89,5,0)</f>
        <v>115811.0232383</v>
      </c>
      <c r="F49" s="20">
        <f>+VLOOKUP($A49,'01'!$A$9:$AB$89,6,0)+VLOOKUP($A49,'02'!$A$9:$AB$89,6,0)+VLOOKUP($A49,'03'!$A$9:$AB$89,6,0)+VLOOKUP($A49,'04'!$A$9:$AB$89,6,0)+VLOOKUP($A49,'05'!$A$9:$AB$89,6,0)+VLOOKUP($A49,'06'!$A$9:$Z$89,6,0)+VLOOKUP($A49,'07'!$A$9:$AB$89,6,0)+VLOOKUP($A49,'08'!$A$9:$AB$89,6,0)+VLOOKUP($A49,'09'!$A$9:$AB$89,6,0)+VLOOKUP($A49,'10'!$A$9:$AB$89,6,0)+VLOOKUP($A49,'11'!$A$9:$Z$89,6,0)+VLOOKUP($A49,'12'!$A$9:$AA$89,6,0)</f>
        <v>113099.66</v>
      </c>
      <c r="G49" s="20">
        <f>+VLOOKUP($A49,'01'!$A$9:$AB$89,7,0)+VLOOKUP($A49,'02'!$A$9:$AB$89,7,0)+VLOOKUP($A49,'03'!$A$9:$AB$89,7,0)+VLOOKUP($A49,'04'!$A$9:$AB$89,7,0)+VLOOKUP($A49,'05'!$A$9:$AB$89,7,0)+VLOOKUP($A49,'06'!$A$9:$Z$89,7,0)+VLOOKUP($A49,'07'!$A$9:$AB$89,7,0)+VLOOKUP($A49,'08'!$A$9:$AB$89,7,0)+VLOOKUP($A49,'09'!$A$9:$AB$89,7,0)+VLOOKUP($A49,'10'!$A$9:$AB$89,7,0)+VLOOKUP($A49,'11'!$A$9:$Z$89,7,0)+VLOOKUP($A49,'12'!$A$9:$AA$89,7,0)</f>
        <v>519908.23</v>
      </c>
      <c r="H49" s="7">
        <f>+VLOOKUP($A49,'01'!$A$9:$AB$89,8,0)+VLOOKUP($A49,'02'!$A$9:$AB$89,8,0)+VLOOKUP($A49,'03'!$A$9:$AB$89,8,0)+VLOOKUP($A49,'04'!$A$9:$AB$89,8,0)+VLOOKUP($A49,'05'!$A$9:$AB$89,8,0)+VLOOKUP($A49,'06'!$A$9:$Z$89,8,0)+VLOOKUP($A49,'07'!$A$9:$AB$89,8,0)+VLOOKUP($A49,'08'!$A$9:$AB$89,8,0)+VLOOKUP($A49,'09'!$A$9:$AB$89,8,0)+VLOOKUP($A49,'10'!$A$9:$AB$89,8,0)+VLOOKUP($A49,'11'!$A$9:$Z$89,8,0)+VLOOKUP($A49,'12'!$A$9:$AA$89,8,0)</f>
        <v>415926.81</v>
      </c>
      <c r="I49" s="8">
        <f>+VLOOKUP($A49,'01'!$A$9:$AB$89,9,0)+VLOOKUP($A49,'02'!$A$9:$AB$89,9,0)+VLOOKUP($A49,'03'!$A$9:$AB$89,9,0)+VLOOKUP($A49,'04'!$A$9:$AB$89,9,0)+VLOOKUP($A49,'05'!$A$9:$AB$89,9,0)+VLOOKUP($A49,'06'!$A$9:$Z$89,9,0)+VLOOKUP($A49,'07'!$A$9:$AB$89,9,0)+VLOOKUP($A49,'08'!$A$9:$AB$89,9,0)+VLOOKUP($A49,'09'!$A$9:$AB$89,9,0)+VLOOKUP($A49,'10'!$A$9:$AB$89,9,0)+VLOOKUP($A49,'11'!$A$9:$Z$89,9,0)+VLOOKUP($A49,'12'!$A$9:$Z$89,9,0)</f>
        <v>11534.49</v>
      </c>
      <c r="J49" s="20">
        <f>+VLOOKUP($A49,'01'!$A$9:$AB$89,10,0)+VLOOKUP($A49,'02'!$A$9:$AB$89,10,0)+VLOOKUP($A49,'03'!$A$9:$AB$89,10,0)+VLOOKUP($A49,'04'!$A$9:$AB$89,10,0)+VLOOKUP($A49,'05'!$A$9:$AB$89,10,0)+VLOOKUP($A49,'06'!$A$9:$Z$89,10,0)+VLOOKUP($A49,'07'!$A$9:$AB$89,10,0)+VLOOKUP($A49,'08'!$A$9:$AB$89,10,0)+VLOOKUP($A49,'09'!$A$9:$AB$89,10,0)+VLOOKUP($A49,'10'!$A$9:$AB$89,10,0)+VLOOKUP($A49,'11'!$A$9:$Z$89,10,0)+VLOOKUP($A49,'12'!$A$9:$Z$89,10,0)</f>
        <v>24235.81</v>
      </c>
      <c r="K49" s="7">
        <f>+VLOOKUP($A49,'01'!$A$9:$AB$89,11,0)+VLOOKUP($A49,'02'!$A$9:$AB$89,11,0)+VLOOKUP($A49,'03'!$A$9:$AB$89,11,0)+VLOOKUP($A49,'04'!$A$9:$AB$89,11,0)+VLOOKUP($A49,'05'!$A$9:$AB$89,11,0)+VLOOKUP($A49,'06'!$A$9:$Z$89,11,0)+VLOOKUP($A49,'07'!$A$9:$AB$89,11,0)+VLOOKUP($A49,'08'!$A$9:$AB$89,11,0)+VLOOKUP($A49,'09'!$A$9:$AB$89,11,0)+VLOOKUP($A49,'10'!$A$9:$AB$89,11,0)+VLOOKUP($A49,'11'!$A$9:$Z$89,11,0)+VLOOKUP($A49,'12'!$A$9:$Z$89,11,0)</f>
        <v>19388.650000000001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f>VLOOKUP($A50,'01'!$A$9:$AB$89,3,0)+VLOOKUP($A50,'02'!$A$9:$AB$89,3,0)+VLOOKUP($A50,'03'!$A$9:$AB$89,3,0)+VLOOKUP($A50,'04'!$A$9:$AB$89,3,0)+VLOOKUP($A50,'05'!$A$9:$AB$89,3,0)+VLOOKUP($A50,'06'!$A$9:$Z$89,3,0)+VLOOKUP($A50,'07'!$A$9:$AB$89,3,0)+VLOOKUP($A50,'08'!$A$9:$AB$89,3,0)+VLOOKUP($A50,'09'!$A$9:$AB$89,3,0)+VLOOKUP($A50,'10'!$A$9:$AB$89,3,0)+VLOOKUP($A50,'11'!$A$9:$Z$89,3,0)+VLOOKUP($A50,'12'!$A$9:$AA$89,3,0)</f>
        <v>2403533.5100000002</v>
      </c>
      <c r="D50" s="20">
        <f>+VLOOKUP($A50,'01'!$A$9:$AB$89,4,0)+VLOOKUP($A50,'02'!$A$9:$AB$89,4,0)+VLOOKUP($A50,'03'!$A$9:$AB$89,4,0)+VLOOKUP($A50,'04'!$A$9:$AB$89,4,0)+VLOOKUP($A50,'05'!$A$9:$AB$89,4,0)+VLOOKUP($A50,'06'!$A$9:$Z$89,4,0)+VLOOKUP($A50,'07'!$A$9:$AB$89,4,0)+VLOOKUP($A50,'08'!$A$9:$AB$89,4,0)+VLOOKUP($A50,'09'!$A$9:$AB$89,4,0)+VLOOKUP($A50,'10'!$A$9:$AB$89,4,0)+VLOOKUP($A50,'11'!$A$9:$Z$89,4,0)+VLOOKUP($A50,'12'!$A$9:$AA$89,4,0)</f>
        <v>1922826.8100000003</v>
      </c>
      <c r="E50" s="20">
        <f>+VLOOKUP($A50,'01'!$A$9:$AB$89,5,0)+VLOOKUP($A50,'02'!$A$9:$AB$89,5,0)+VLOOKUP($A50,'03'!$A$9:$AB$89,5,0)+VLOOKUP($A50,'04'!$A$9:$AB$89,5,0)+VLOOKUP($A50,'05'!$A$9:$AB$89,5,0)+VLOOKUP($A50,'06'!$A$9:$Z$89,5,0)+VLOOKUP($A50,'07'!$A$9:$AB$89,5,0)+VLOOKUP($A50,'08'!$A$9:$AB$89,5,0)+VLOOKUP($A50,'09'!$A$9:$AB$89,5,0)+VLOOKUP($A50,'10'!$A$9:$AB$89,5,0)+VLOOKUP($A50,'11'!$A$9:$Z$89,5,0)+VLOOKUP($A50,'12'!$A$9:$AA$89,5,0)</f>
        <v>27922.290332999997</v>
      </c>
      <c r="F50" s="20">
        <f>+VLOOKUP($A50,'01'!$A$9:$AB$89,6,0)+VLOOKUP($A50,'02'!$A$9:$AB$89,6,0)+VLOOKUP($A50,'03'!$A$9:$AB$89,6,0)+VLOOKUP($A50,'04'!$A$9:$AB$89,6,0)+VLOOKUP($A50,'05'!$A$9:$AB$89,6,0)+VLOOKUP($A50,'06'!$A$9:$Z$89,6,0)+VLOOKUP($A50,'07'!$A$9:$AB$89,6,0)+VLOOKUP($A50,'08'!$A$9:$AB$89,6,0)+VLOOKUP($A50,'09'!$A$9:$AB$89,6,0)+VLOOKUP($A50,'10'!$A$9:$AB$89,6,0)+VLOOKUP($A50,'11'!$A$9:$Z$89,6,0)+VLOOKUP($A50,'12'!$A$9:$AA$89,6,0)</f>
        <v>21166.690000000002</v>
      </c>
      <c r="G50" s="20">
        <f>+VLOOKUP($A50,'01'!$A$9:$AB$89,7,0)+VLOOKUP($A50,'02'!$A$9:$AB$89,7,0)+VLOOKUP($A50,'03'!$A$9:$AB$89,7,0)+VLOOKUP($A50,'04'!$A$9:$AB$89,7,0)+VLOOKUP($A50,'05'!$A$9:$AB$89,7,0)+VLOOKUP($A50,'06'!$A$9:$Z$89,7,0)+VLOOKUP($A50,'07'!$A$9:$AB$89,7,0)+VLOOKUP($A50,'08'!$A$9:$AB$89,7,0)+VLOOKUP($A50,'09'!$A$9:$AB$89,7,0)+VLOOKUP($A50,'10'!$A$9:$AB$89,7,0)+VLOOKUP($A50,'11'!$A$9:$Z$89,7,0)+VLOOKUP($A50,'12'!$A$9:$AA$89,7,0)</f>
        <v>118695.76999999999</v>
      </c>
      <c r="H50" s="7">
        <f>+VLOOKUP($A50,'01'!$A$9:$AB$89,8,0)+VLOOKUP($A50,'02'!$A$9:$AB$89,8,0)+VLOOKUP($A50,'03'!$A$9:$AB$89,8,0)+VLOOKUP($A50,'04'!$A$9:$AB$89,8,0)+VLOOKUP($A50,'05'!$A$9:$AB$89,8,0)+VLOOKUP($A50,'06'!$A$9:$Z$89,8,0)+VLOOKUP($A50,'07'!$A$9:$AB$89,8,0)+VLOOKUP($A50,'08'!$A$9:$AB$89,8,0)+VLOOKUP($A50,'09'!$A$9:$AB$89,8,0)+VLOOKUP($A50,'10'!$A$9:$AB$89,8,0)+VLOOKUP($A50,'11'!$A$9:$Z$89,8,0)+VLOOKUP($A50,'12'!$A$9:$AA$89,8,0)</f>
        <v>94956.84</v>
      </c>
      <c r="I50" s="8">
        <f>+VLOOKUP($A50,'01'!$A$9:$AB$89,9,0)+VLOOKUP($A50,'02'!$A$9:$AB$89,9,0)+VLOOKUP($A50,'03'!$A$9:$AB$89,9,0)+VLOOKUP($A50,'04'!$A$9:$AB$89,9,0)+VLOOKUP($A50,'05'!$A$9:$AB$89,9,0)+VLOOKUP($A50,'06'!$A$9:$Z$89,9,0)+VLOOKUP($A50,'07'!$A$9:$AB$89,9,0)+VLOOKUP($A50,'08'!$A$9:$AB$89,9,0)+VLOOKUP($A50,'09'!$A$9:$AB$89,9,0)+VLOOKUP($A50,'10'!$A$9:$AB$89,9,0)+VLOOKUP($A50,'11'!$A$9:$Z$89,9,0)+VLOOKUP($A50,'12'!$A$9:$Z$89,9,0)</f>
        <v>5282</v>
      </c>
      <c r="J50" s="20">
        <f>+VLOOKUP($A50,'01'!$A$9:$AB$89,10,0)+VLOOKUP($A50,'02'!$A$9:$AB$89,10,0)+VLOOKUP($A50,'03'!$A$9:$AB$89,10,0)+VLOOKUP($A50,'04'!$A$9:$AB$89,10,0)+VLOOKUP($A50,'05'!$A$9:$AB$89,10,0)+VLOOKUP($A50,'06'!$A$9:$Z$89,10,0)+VLOOKUP($A50,'07'!$A$9:$AB$89,10,0)+VLOOKUP($A50,'08'!$A$9:$AB$89,10,0)+VLOOKUP($A50,'09'!$A$9:$AB$89,10,0)+VLOOKUP($A50,'10'!$A$9:$AB$89,10,0)+VLOOKUP($A50,'11'!$A$9:$Z$89,10,0)+VLOOKUP($A50,'12'!$A$9:$Z$89,10,0)</f>
        <v>5843.31</v>
      </c>
      <c r="K50" s="7">
        <f>+VLOOKUP($A50,'01'!$A$9:$AB$89,11,0)+VLOOKUP($A50,'02'!$A$9:$AB$89,11,0)+VLOOKUP($A50,'03'!$A$9:$AB$89,11,0)+VLOOKUP($A50,'04'!$A$9:$AB$89,11,0)+VLOOKUP($A50,'05'!$A$9:$AB$89,11,0)+VLOOKUP($A50,'06'!$A$9:$Z$89,11,0)+VLOOKUP($A50,'07'!$A$9:$AB$89,11,0)+VLOOKUP($A50,'08'!$A$9:$AB$89,11,0)+VLOOKUP($A50,'09'!$A$9:$AB$89,11,0)+VLOOKUP($A50,'10'!$A$9:$AB$89,11,0)+VLOOKUP($A50,'11'!$A$9:$Z$89,11,0)+VLOOKUP($A50,'12'!$A$9:$Z$89,11,0)</f>
        <v>4674.6500000000005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f>VLOOKUP($A51,'01'!$A$9:$AB$89,3,0)+VLOOKUP($A51,'02'!$A$9:$AB$89,3,0)+VLOOKUP($A51,'03'!$A$9:$AB$89,3,0)+VLOOKUP($A51,'04'!$A$9:$AB$89,3,0)+VLOOKUP($A51,'05'!$A$9:$AB$89,3,0)+VLOOKUP($A51,'06'!$A$9:$Z$89,3,0)+VLOOKUP($A51,'07'!$A$9:$AB$89,3,0)+VLOOKUP($A51,'08'!$A$9:$AB$89,3,0)+VLOOKUP($A51,'09'!$A$9:$AB$89,3,0)+VLOOKUP($A51,'10'!$A$9:$AB$89,3,0)+VLOOKUP($A51,'11'!$A$9:$Z$89,3,0)+VLOOKUP($A51,'12'!$A$9:$AA$89,3,0)</f>
        <v>4578128.9800000004</v>
      </c>
      <c r="D51" s="20">
        <f>+VLOOKUP($A51,'01'!$A$9:$AB$89,4,0)+VLOOKUP($A51,'02'!$A$9:$AB$89,4,0)+VLOOKUP($A51,'03'!$A$9:$AB$89,4,0)+VLOOKUP($A51,'04'!$A$9:$AB$89,4,0)+VLOOKUP($A51,'05'!$A$9:$AB$89,4,0)+VLOOKUP($A51,'06'!$A$9:$Z$89,4,0)+VLOOKUP($A51,'07'!$A$9:$AB$89,4,0)+VLOOKUP($A51,'08'!$A$9:$AB$89,4,0)+VLOOKUP($A51,'09'!$A$9:$AB$89,4,0)+VLOOKUP($A51,'10'!$A$9:$AB$89,4,0)+VLOOKUP($A51,'11'!$A$9:$Z$89,4,0)+VLOOKUP($A51,'12'!$A$9:$AA$89,4,0)</f>
        <v>3662503.1600000006</v>
      </c>
      <c r="E51" s="20">
        <f>+VLOOKUP($A51,'01'!$A$9:$AB$89,5,0)+VLOOKUP($A51,'02'!$A$9:$AB$89,5,0)+VLOOKUP($A51,'03'!$A$9:$AB$89,5,0)+VLOOKUP($A51,'04'!$A$9:$AB$89,5,0)+VLOOKUP($A51,'05'!$A$9:$AB$89,5,0)+VLOOKUP($A51,'06'!$A$9:$Z$89,5,0)+VLOOKUP($A51,'07'!$A$9:$AB$89,5,0)+VLOOKUP($A51,'08'!$A$9:$AB$89,5,0)+VLOOKUP($A51,'09'!$A$9:$AB$89,5,0)+VLOOKUP($A51,'10'!$A$9:$AB$89,5,0)+VLOOKUP($A51,'11'!$A$9:$Z$89,5,0)+VLOOKUP($A51,'12'!$A$9:$AA$89,5,0)</f>
        <v>48132.710002599997</v>
      </c>
      <c r="F51" s="20">
        <f>+VLOOKUP($A51,'01'!$A$9:$AB$89,6,0)+VLOOKUP($A51,'02'!$A$9:$AB$89,6,0)+VLOOKUP($A51,'03'!$A$9:$AB$89,6,0)+VLOOKUP($A51,'04'!$A$9:$AB$89,6,0)+VLOOKUP($A51,'05'!$A$9:$AB$89,6,0)+VLOOKUP($A51,'06'!$A$9:$Z$89,6,0)+VLOOKUP($A51,'07'!$A$9:$AB$89,6,0)+VLOOKUP($A51,'08'!$A$9:$AB$89,6,0)+VLOOKUP($A51,'09'!$A$9:$AB$89,6,0)+VLOOKUP($A51,'10'!$A$9:$AB$89,6,0)+VLOOKUP($A51,'11'!$A$9:$Z$89,6,0)+VLOOKUP($A51,'12'!$A$9:$AA$89,6,0)</f>
        <v>40332.559999999998</v>
      </c>
      <c r="G51" s="20">
        <f>+VLOOKUP($A51,'01'!$A$9:$AB$89,7,0)+VLOOKUP($A51,'02'!$A$9:$AB$89,7,0)+VLOOKUP($A51,'03'!$A$9:$AB$89,7,0)+VLOOKUP($A51,'04'!$A$9:$AB$89,7,0)+VLOOKUP($A51,'05'!$A$9:$AB$89,7,0)+VLOOKUP($A51,'06'!$A$9:$Z$89,7,0)+VLOOKUP($A51,'07'!$A$9:$AB$89,7,0)+VLOOKUP($A51,'08'!$A$9:$AB$89,7,0)+VLOOKUP($A51,'09'!$A$9:$AB$89,7,0)+VLOOKUP($A51,'10'!$A$9:$AB$89,7,0)+VLOOKUP($A51,'11'!$A$9:$Z$89,7,0)+VLOOKUP($A51,'12'!$A$9:$AA$89,7,0)</f>
        <v>352106.56</v>
      </c>
      <c r="H51" s="7">
        <f>+VLOOKUP($A51,'01'!$A$9:$AB$89,8,0)+VLOOKUP($A51,'02'!$A$9:$AB$89,8,0)+VLOOKUP($A51,'03'!$A$9:$AB$89,8,0)+VLOOKUP($A51,'04'!$A$9:$AB$89,8,0)+VLOOKUP($A51,'05'!$A$9:$AB$89,8,0)+VLOOKUP($A51,'06'!$A$9:$Z$89,8,0)+VLOOKUP($A51,'07'!$A$9:$AB$89,8,0)+VLOOKUP($A51,'08'!$A$9:$AB$89,8,0)+VLOOKUP($A51,'09'!$A$9:$AB$89,8,0)+VLOOKUP($A51,'10'!$A$9:$AB$89,8,0)+VLOOKUP($A51,'11'!$A$9:$Z$89,8,0)+VLOOKUP($A51,'12'!$A$9:$AA$89,8,0)</f>
        <v>281685.51</v>
      </c>
      <c r="I51" s="8">
        <f>+VLOOKUP($A51,'01'!$A$9:$AB$89,9,0)+VLOOKUP($A51,'02'!$A$9:$AB$89,9,0)+VLOOKUP($A51,'03'!$A$9:$AB$89,9,0)+VLOOKUP($A51,'04'!$A$9:$AB$89,9,0)+VLOOKUP($A51,'05'!$A$9:$AB$89,9,0)+VLOOKUP($A51,'06'!$A$9:$Z$89,9,0)+VLOOKUP($A51,'07'!$A$9:$AB$89,9,0)+VLOOKUP($A51,'08'!$A$9:$AB$89,9,0)+VLOOKUP($A51,'09'!$A$9:$AB$89,9,0)+VLOOKUP($A51,'10'!$A$9:$AB$89,9,0)+VLOOKUP($A51,'11'!$A$9:$Z$89,9,0)+VLOOKUP($A51,'12'!$A$9:$Z$89,9,0)</f>
        <v>7680.27</v>
      </c>
      <c r="J51" s="20">
        <f>+VLOOKUP($A51,'01'!$A$9:$AB$89,10,0)+VLOOKUP($A51,'02'!$A$9:$AB$89,10,0)+VLOOKUP($A51,'03'!$A$9:$AB$89,10,0)+VLOOKUP($A51,'04'!$A$9:$AB$89,10,0)+VLOOKUP($A51,'05'!$A$9:$AB$89,10,0)+VLOOKUP($A51,'06'!$A$9:$Z$89,10,0)+VLOOKUP($A51,'07'!$A$9:$AB$89,10,0)+VLOOKUP($A51,'08'!$A$9:$AB$89,10,0)+VLOOKUP($A51,'09'!$A$9:$AB$89,10,0)+VLOOKUP($A51,'10'!$A$9:$AB$89,10,0)+VLOOKUP($A51,'11'!$A$9:$Z$89,10,0)+VLOOKUP($A51,'12'!$A$9:$Z$89,10,0)</f>
        <v>10072.75</v>
      </c>
      <c r="K51" s="7">
        <f>+VLOOKUP($A51,'01'!$A$9:$AB$89,11,0)+VLOOKUP($A51,'02'!$A$9:$AB$89,11,0)+VLOOKUP($A51,'03'!$A$9:$AB$89,11,0)+VLOOKUP($A51,'04'!$A$9:$AB$89,11,0)+VLOOKUP($A51,'05'!$A$9:$AB$89,11,0)+VLOOKUP($A51,'06'!$A$9:$Z$89,11,0)+VLOOKUP($A51,'07'!$A$9:$AB$89,11,0)+VLOOKUP($A51,'08'!$A$9:$AB$89,11,0)+VLOOKUP($A51,'09'!$A$9:$AB$89,11,0)+VLOOKUP($A51,'10'!$A$9:$AB$89,11,0)+VLOOKUP($A51,'11'!$A$9:$Z$89,11,0)+VLOOKUP($A51,'12'!$A$9:$Z$89,11,0)</f>
        <v>8058.2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f>VLOOKUP($A52,'01'!$A$9:$AB$89,3,0)+VLOOKUP($A52,'02'!$A$9:$AB$89,3,0)+VLOOKUP($A52,'03'!$A$9:$AB$89,3,0)+VLOOKUP($A52,'04'!$A$9:$AB$89,3,0)+VLOOKUP($A52,'05'!$A$9:$AB$89,3,0)+VLOOKUP($A52,'06'!$A$9:$Z$89,3,0)+VLOOKUP($A52,'07'!$A$9:$AB$89,3,0)+VLOOKUP($A52,'08'!$A$9:$AB$89,3,0)+VLOOKUP($A52,'09'!$A$9:$AB$89,3,0)+VLOOKUP($A52,'10'!$A$9:$AB$89,3,0)+VLOOKUP($A52,'11'!$A$9:$Z$89,3,0)+VLOOKUP($A52,'12'!$A$9:$AA$89,3,0)</f>
        <v>4507168.6100000003</v>
      </c>
      <c r="D52" s="20">
        <f>+VLOOKUP($A52,'01'!$A$9:$AB$89,4,0)+VLOOKUP($A52,'02'!$A$9:$AB$89,4,0)+VLOOKUP($A52,'03'!$A$9:$AB$89,4,0)+VLOOKUP($A52,'04'!$A$9:$AB$89,4,0)+VLOOKUP($A52,'05'!$A$9:$AB$89,4,0)+VLOOKUP($A52,'06'!$A$9:$Z$89,4,0)+VLOOKUP($A52,'07'!$A$9:$AB$89,4,0)+VLOOKUP($A52,'08'!$A$9:$AB$89,4,0)+VLOOKUP($A52,'09'!$A$9:$AB$89,4,0)+VLOOKUP($A52,'10'!$A$9:$AB$89,4,0)+VLOOKUP($A52,'11'!$A$9:$Z$89,4,0)+VLOOKUP($A52,'12'!$A$9:$AA$89,4,0)</f>
        <v>3605734.87</v>
      </c>
      <c r="E52" s="20">
        <f>+VLOOKUP($A52,'01'!$A$9:$AB$89,5,0)+VLOOKUP($A52,'02'!$A$9:$AB$89,5,0)+VLOOKUP($A52,'03'!$A$9:$AB$89,5,0)+VLOOKUP($A52,'04'!$A$9:$AB$89,5,0)+VLOOKUP($A52,'05'!$A$9:$AB$89,5,0)+VLOOKUP($A52,'06'!$A$9:$Z$89,5,0)+VLOOKUP($A52,'07'!$A$9:$AB$89,5,0)+VLOOKUP($A52,'08'!$A$9:$AB$89,5,0)+VLOOKUP($A52,'09'!$A$9:$AB$89,5,0)+VLOOKUP($A52,'10'!$A$9:$AB$89,5,0)+VLOOKUP($A52,'11'!$A$9:$Z$89,5,0)+VLOOKUP($A52,'12'!$A$9:$AA$89,5,0)</f>
        <v>49595.306162899993</v>
      </c>
      <c r="F52" s="20">
        <f>+VLOOKUP($A52,'01'!$A$9:$AB$89,6,0)+VLOOKUP($A52,'02'!$A$9:$AB$89,6,0)+VLOOKUP($A52,'03'!$A$9:$AB$89,6,0)+VLOOKUP($A52,'04'!$A$9:$AB$89,6,0)+VLOOKUP($A52,'05'!$A$9:$AB$89,6,0)+VLOOKUP($A52,'06'!$A$9:$Z$89,6,0)+VLOOKUP($A52,'07'!$A$9:$AB$89,6,0)+VLOOKUP($A52,'08'!$A$9:$AB$89,6,0)+VLOOKUP($A52,'09'!$A$9:$AB$89,6,0)+VLOOKUP($A52,'10'!$A$9:$AB$89,6,0)+VLOOKUP($A52,'11'!$A$9:$Z$89,6,0)+VLOOKUP($A52,'12'!$A$9:$AA$89,6,0)</f>
        <v>39700.729999999996</v>
      </c>
      <c r="G52" s="20">
        <f>+VLOOKUP($A52,'01'!$A$9:$AB$89,7,0)+VLOOKUP($A52,'02'!$A$9:$AB$89,7,0)+VLOOKUP($A52,'03'!$A$9:$AB$89,7,0)+VLOOKUP($A52,'04'!$A$9:$AB$89,7,0)+VLOOKUP($A52,'05'!$A$9:$AB$89,7,0)+VLOOKUP($A52,'06'!$A$9:$Z$89,7,0)+VLOOKUP($A52,'07'!$A$9:$AB$89,7,0)+VLOOKUP($A52,'08'!$A$9:$AB$89,7,0)+VLOOKUP($A52,'09'!$A$9:$AB$89,7,0)+VLOOKUP($A52,'10'!$A$9:$AB$89,7,0)+VLOOKUP($A52,'11'!$A$9:$Z$89,7,0)+VLOOKUP($A52,'12'!$A$9:$AA$89,7,0)</f>
        <v>241132.34000000003</v>
      </c>
      <c r="H52" s="7">
        <f>+VLOOKUP($A52,'01'!$A$9:$AB$89,8,0)+VLOOKUP($A52,'02'!$A$9:$AB$89,8,0)+VLOOKUP($A52,'03'!$A$9:$AB$89,8,0)+VLOOKUP($A52,'04'!$A$9:$AB$89,8,0)+VLOOKUP($A52,'05'!$A$9:$AB$89,8,0)+VLOOKUP($A52,'06'!$A$9:$Z$89,8,0)+VLOOKUP($A52,'07'!$A$9:$AB$89,8,0)+VLOOKUP($A52,'08'!$A$9:$AB$89,8,0)+VLOOKUP($A52,'09'!$A$9:$AB$89,8,0)+VLOOKUP($A52,'10'!$A$9:$AB$89,8,0)+VLOOKUP($A52,'11'!$A$9:$Z$89,8,0)+VLOOKUP($A52,'12'!$A$9:$AA$89,8,0)</f>
        <v>192906.11000000002</v>
      </c>
      <c r="I52" s="8">
        <f>+VLOOKUP($A52,'01'!$A$9:$AB$89,9,0)+VLOOKUP($A52,'02'!$A$9:$AB$89,9,0)+VLOOKUP($A52,'03'!$A$9:$AB$89,9,0)+VLOOKUP($A52,'04'!$A$9:$AB$89,9,0)+VLOOKUP($A52,'05'!$A$9:$AB$89,9,0)+VLOOKUP($A52,'06'!$A$9:$Z$89,9,0)+VLOOKUP($A52,'07'!$A$9:$AB$89,9,0)+VLOOKUP($A52,'08'!$A$9:$AB$89,9,0)+VLOOKUP($A52,'09'!$A$9:$AB$89,9,0)+VLOOKUP($A52,'10'!$A$9:$AB$89,9,0)+VLOOKUP($A52,'11'!$A$9:$Z$89,9,0)+VLOOKUP($A52,'12'!$A$9:$Z$89,9,0)</f>
        <v>5083.18</v>
      </c>
      <c r="J52" s="20">
        <f>+VLOOKUP($A52,'01'!$A$9:$AB$89,10,0)+VLOOKUP($A52,'02'!$A$9:$AB$89,10,0)+VLOOKUP($A52,'03'!$A$9:$AB$89,10,0)+VLOOKUP($A52,'04'!$A$9:$AB$89,10,0)+VLOOKUP($A52,'05'!$A$9:$AB$89,10,0)+VLOOKUP($A52,'06'!$A$9:$Z$89,10,0)+VLOOKUP($A52,'07'!$A$9:$AB$89,10,0)+VLOOKUP($A52,'08'!$A$9:$AB$89,10,0)+VLOOKUP($A52,'09'!$A$9:$AB$89,10,0)+VLOOKUP($A52,'10'!$A$9:$AB$89,10,0)+VLOOKUP($A52,'11'!$A$9:$Z$89,10,0)+VLOOKUP($A52,'12'!$A$9:$Z$89,10,0)</f>
        <v>10378.83</v>
      </c>
      <c r="K52" s="7">
        <f>+VLOOKUP($A52,'01'!$A$9:$AB$89,11,0)+VLOOKUP($A52,'02'!$A$9:$AB$89,11,0)+VLOOKUP($A52,'03'!$A$9:$AB$89,11,0)+VLOOKUP($A52,'04'!$A$9:$AB$89,11,0)+VLOOKUP($A52,'05'!$A$9:$AB$89,11,0)+VLOOKUP($A52,'06'!$A$9:$Z$89,11,0)+VLOOKUP($A52,'07'!$A$9:$AB$89,11,0)+VLOOKUP($A52,'08'!$A$9:$AB$89,11,0)+VLOOKUP($A52,'09'!$A$9:$AB$89,11,0)+VLOOKUP($A52,'10'!$A$9:$AB$89,11,0)+VLOOKUP($A52,'11'!$A$9:$Z$89,11,0)+VLOOKUP($A52,'12'!$A$9:$Z$89,11,0)</f>
        <v>8303.06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f>VLOOKUP($A53,'01'!$A$9:$AB$89,3,0)+VLOOKUP($A53,'02'!$A$9:$AB$89,3,0)+VLOOKUP($A53,'03'!$A$9:$AB$89,3,0)+VLOOKUP($A53,'04'!$A$9:$AB$89,3,0)+VLOOKUP($A53,'05'!$A$9:$AB$89,3,0)+VLOOKUP($A53,'06'!$A$9:$Z$89,3,0)+VLOOKUP($A53,'07'!$A$9:$AB$89,3,0)+VLOOKUP($A53,'08'!$A$9:$AB$89,3,0)+VLOOKUP($A53,'09'!$A$9:$AB$89,3,0)+VLOOKUP($A53,'10'!$A$9:$AB$89,3,0)+VLOOKUP($A53,'11'!$A$9:$Z$89,3,0)+VLOOKUP($A53,'12'!$A$9:$AA$89,3,0)</f>
        <v>55609638.259999998</v>
      </c>
      <c r="D53" s="20">
        <f>+VLOOKUP($A53,'01'!$A$9:$AB$89,4,0)+VLOOKUP($A53,'02'!$A$9:$AB$89,4,0)+VLOOKUP($A53,'03'!$A$9:$AB$89,4,0)+VLOOKUP($A53,'04'!$A$9:$AB$89,4,0)+VLOOKUP($A53,'05'!$A$9:$AB$89,4,0)+VLOOKUP($A53,'06'!$A$9:$Z$89,4,0)+VLOOKUP($A53,'07'!$A$9:$AB$89,4,0)+VLOOKUP($A53,'08'!$A$9:$AB$89,4,0)+VLOOKUP($A53,'09'!$A$9:$AB$89,4,0)+VLOOKUP($A53,'10'!$A$9:$AB$89,4,0)+VLOOKUP($A53,'11'!$A$9:$Z$89,4,0)+VLOOKUP($A53,'12'!$A$9:$AA$89,4,0)</f>
        <v>44487710.630000003</v>
      </c>
      <c r="E53" s="20">
        <f>+VLOOKUP($A53,'01'!$A$9:$AB$89,5,0)+VLOOKUP($A53,'02'!$A$9:$AB$89,5,0)+VLOOKUP($A53,'03'!$A$9:$AB$89,5,0)+VLOOKUP($A53,'04'!$A$9:$AB$89,5,0)+VLOOKUP($A53,'05'!$A$9:$AB$89,5,0)+VLOOKUP($A53,'06'!$A$9:$Z$89,5,0)+VLOOKUP($A53,'07'!$A$9:$AB$89,5,0)+VLOOKUP($A53,'08'!$A$9:$AB$89,5,0)+VLOOKUP($A53,'09'!$A$9:$AB$89,5,0)+VLOOKUP($A53,'10'!$A$9:$AB$89,5,0)+VLOOKUP($A53,'11'!$A$9:$Z$89,5,0)+VLOOKUP($A53,'12'!$A$9:$AA$89,5,0)</f>
        <v>662024.2074667</v>
      </c>
      <c r="F53" s="20">
        <f>+VLOOKUP($A53,'01'!$A$9:$AB$89,6,0)+VLOOKUP($A53,'02'!$A$9:$AB$89,6,0)+VLOOKUP($A53,'03'!$A$9:$AB$89,6,0)+VLOOKUP($A53,'04'!$A$9:$AB$89,6,0)+VLOOKUP($A53,'05'!$A$9:$AB$89,6,0)+VLOOKUP($A53,'06'!$A$9:$Z$89,6,0)+VLOOKUP($A53,'07'!$A$9:$AB$89,6,0)+VLOOKUP($A53,'08'!$A$9:$AB$89,6,0)+VLOOKUP($A53,'09'!$A$9:$AB$89,6,0)+VLOOKUP($A53,'10'!$A$9:$AB$89,6,0)+VLOOKUP($A53,'11'!$A$9:$Z$89,6,0)+VLOOKUP($A53,'12'!$A$9:$AA$89,6,0)</f>
        <v>489677.19</v>
      </c>
      <c r="G53" s="20">
        <f>+VLOOKUP($A53,'01'!$A$9:$AB$89,7,0)+VLOOKUP($A53,'02'!$A$9:$AB$89,7,0)+VLOOKUP($A53,'03'!$A$9:$AB$89,7,0)+VLOOKUP($A53,'04'!$A$9:$AB$89,7,0)+VLOOKUP($A53,'05'!$A$9:$AB$89,7,0)+VLOOKUP($A53,'06'!$A$9:$Z$89,7,0)+VLOOKUP($A53,'07'!$A$9:$AB$89,7,0)+VLOOKUP($A53,'08'!$A$9:$AB$89,7,0)+VLOOKUP($A53,'09'!$A$9:$AB$89,7,0)+VLOOKUP($A53,'10'!$A$9:$AB$89,7,0)+VLOOKUP($A53,'11'!$A$9:$Z$89,7,0)+VLOOKUP($A53,'12'!$A$9:$AA$89,7,0)</f>
        <v>3835959.8800000008</v>
      </c>
      <c r="H53" s="7">
        <f>+VLOOKUP($A53,'01'!$A$9:$AB$89,8,0)+VLOOKUP($A53,'02'!$A$9:$AB$89,8,0)+VLOOKUP($A53,'03'!$A$9:$AB$89,8,0)+VLOOKUP($A53,'04'!$A$9:$AB$89,8,0)+VLOOKUP($A53,'05'!$A$9:$AB$89,8,0)+VLOOKUP($A53,'06'!$A$9:$Z$89,8,0)+VLOOKUP($A53,'07'!$A$9:$AB$89,8,0)+VLOOKUP($A53,'08'!$A$9:$AB$89,8,0)+VLOOKUP($A53,'09'!$A$9:$AB$89,8,0)+VLOOKUP($A53,'10'!$A$9:$AB$89,8,0)+VLOOKUP($A53,'11'!$A$9:$Z$89,8,0)+VLOOKUP($A53,'12'!$A$9:$AA$89,8,0)</f>
        <v>3068768.1400000006</v>
      </c>
      <c r="I53" s="8">
        <f>+VLOOKUP($A53,'01'!$A$9:$AB$89,9,0)+VLOOKUP($A53,'02'!$A$9:$AB$89,9,0)+VLOOKUP($A53,'03'!$A$9:$AB$89,9,0)+VLOOKUP($A53,'04'!$A$9:$AB$89,9,0)+VLOOKUP($A53,'05'!$A$9:$AB$89,9,0)+VLOOKUP($A53,'06'!$A$9:$Z$89,9,0)+VLOOKUP($A53,'07'!$A$9:$AB$89,9,0)+VLOOKUP($A53,'08'!$A$9:$AB$89,9,0)+VLOOKUP($A53,'09'!$A$9:$AB$89,9,0)+VLOOKUP($A53,'10'!$A$9:$AB$89,9,0)+VLOOKUP($A53,'11'!$A$9:$Z$89,9,0)+VLOOKUP($A53,'12'!$A$9:$Z$89,9,0)</f>
        <v>47127.07</v>
      </c>
      <c r="J53" s="20">
        <f>+VLOOKUP($A53,'01'!$A$9:$AB$89,10,0)+VLOOKUP($A53,'02'!$A$9:$AB$89,10,0)+VLOOKUP($A53,'03'!$A$9:$AB$89,10,0)+VLOOKUP($A53,'04'!$A$9:$AB$89,10,0)+VLOOKUP($A53,'05'!$A$9:$AB$89,10,0)+VLOOKUP($A53,'06'!$A$9:$Z$89,10,0)+VLOOKUP($A53,'07'!$A$9:$AB$89,10,0)+VLOOKUP($A53,'08'!$A$9:$AB$89,10,0)+VLOOKUP($A53,'09'!$A$9:$AB$89,10,0)+VLOOKUP($A53,'10'!$A$9:$AB$89,10,0)+VLOOKUP($A53,'11'!$A$9:$Z$89,10,0)+VLOOKUP($A53,'12'!$A$9:$Z$89,10,0)</f>
        <v>138542.04</v>
      </c>
      <c r="K53" s="7">
        <f>+VLOOKUP($A53,'01'!$A$9:$AB$89,11,0)+VLOOKUP($A53,'02'!$A$9:$AB$89,11,0)+VLOOKUP($A53,'03'!$A$9:$AB$89,11,0)+VLOOKUP($A53,'04'!$A$9:$AB$89,11,0)+VLOOKUP($A53,'05'!$A$9:$AB$89,11,0)+VLOOKUP($A53,'06'!$A$9:$Z$89,11,0)+VLOOKUP($A53,'07'!$A$9:$AB$89,11,0)+VLOOKUP($A53,'08'!$A$9:$AB$89,11,0)+VLOOKUP($A53,'09'!$A$9:$AB$89,11,0)+VLOOKUP($A53,'10'!$A$9:$AB$89,11,0)+VLOOKUP($A53,'11'!$A$9:$Z$89,11,0)+VLOOKUP($A53,'12'!$A$9:$Z$89,11,0)</f>
        <v>110833.63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f>VLOOKUP($A54,'01'!$A$9:$AB$89,3,0)+VLOOKUP($A54,'02'!$A$9:$AB$89,3,0)+VLOOKUP($A54,'03'!$A$9:$AB$89,3,0)+VLOOKUP($A54,'04'!$A$9:$AB$89,3,0)+VLOOKUP($A54,'05'!$A$9:$AB$89,3,0)+VLOOKUP($A54,'06'!$A$9:$Z$89,3,0)+VLOOKUP($A54,'07'!$A$9:$AB$89,3,0)+VLOOKUP($A54,'08'!$A$9:$AB$89,3,0)+VLOOKUP($A54,'09'!$A$9:$AB$89,3,0)+VLOOKUP($A54,'10'!$A$9:$AB$89,3,0)+VLOOKUP($A54,'11'!$A$9:$Z$89,3,0)+VLOOKUP($A54,'12'!$A$9:$AA$89,3,0)</f>
        <v>2990144.2199999997</v>
      </c>
      <c r="D54" s="20">
        <f>+VLOOKUP($A54,'01'!$A$9:$AB$89,4,0)+VLOOKUP($A54,'02'!$A$9:$AB$89,4,0)+VLOOKUP($A54,'03'!$A$9:$AB$89,4,0)+VLOOKUP($A54,'04'!$A$9:$AB$89,4,0)+VLOOKUP($A54,'05'!$A$9:$AB$89,4,0)+VLOOKUP($A54,'06'!$A$9:$Z$89,4,0)+VLOOKUP($A54,'07'!$A$9:$AB$89,4,0)+VLOOKUP($A54,'08'!$A$9:$AB$89,4,0)+VLOOKUP($A54,'09'!$A$9:$AB$89,4,0)+VLOOKUP($A54,'10'!$A$9:$AB$89,4,0)+VLOOKUP($A54,'11'!$A$9:$Z$89,4,0)+VLOOKUP($A54,'12'!$A$9:$AA$89,4,0)</f>
        <v>2392115.35</v>
      </c>
      <c r="E54" s="20">
        <f>+VLOOKUP($A54,'01'!$A$9:$AB$89,5,0)+VLOOKUP($A54,'02'!$A$9:$AB$89,5,0)+VLOOKUP($A54,'03'!$A$9:$AB$89,5,0)+VLOOKUP($A54,'04'!$A$9:$AB$89,5,0)+VLOOKUP($A54,'05'!$A$9:$AB$89,5,0)+VLOOKUP($A54,'06'!$A$9:$Z$89,5,0)+VLOOKUP($A54,'07'!$A$9:$AB$89,5,0)+VLOOKUP($A54,'08'!$A$9:$AB$89,5,0)+VLOOKUP($A54,'09'!$A$9:$AB$89,5,0)+VLOOKUP($A54,'10'!$A$9:$AB$89,5,0)+VLOOKUP($A54,'11'!$A$9:$Z$89,5,0)+VLOOKUP($A54,'12'!$A$9:$AA$89,5,0)</f>
        <v>36697.867294800002</v>
      </c>
      <c r="F54" s="20">
        <f>+VLOOKUP($A54,'01'!$A$9:$AB$89,6,0)+VLOOKUP($A54,'02'!$A$9:$AB$89,6,0)+VLOOKUP($A54,'03'!$A$9:$AB$89,6,0)+VLOOKUP($A54,'04'!$A$9:$AB$89,6,0)+VLOOKUP($A54,'05'!$A$9:$AB$89,6,0)+VLOOKUP($A54,'06'!$A$9:$Z$89,6,0)+VLOOKUP($A54,'07'!$A$9:$AB$89,6,0)+VLOOKUP($A54,'08'!$A$9:$AB$89,6,0)+VLOOKUP($A54,'09'!$A$9:$AB$89,6,0)+VLOOKUP($A54,'10'!$A$9:$AB$89,6,0)+VLOOKUP($A54,'11'!$A$9:$Z$89,6,0)+VLOOKUP($A54,'12'!$A$9:$AA$89,6,0)</f>
        <v>26326.720000000001</v>
      </c>
      <c r="G54" s="20">
        <f>+VLOOKUP($A54,'01'!$A$9:$AB$89,7,0)+VLOOKUP($A54,'02'!$A$9:$AB$89,7,0)+VLOOKUP($A54,'03'!$A$9:$AB$89,7,0)+VLOOKUP($A54,'04'!$A$9:$AB$89,7,0)+VLOOKUP($A54,'05'!$A$9:$AB$89,7,0)+VLOOKUP($A54,'06'!$A$9:$Z$89,7,0)+VLOOKUP($A54,'07'!$A$9:$AB$89,7,0)+VLOOKUP($A54,'08'!$A$9:$AB$89,7,0)+VLOOKUP($A54,'09'!$A$9:$AB$89,7,0)+VLOOKUP($A54,'10'!$A$9:$AB$89,7,0)+VLOOKUP($A54,'11'!$A$9:$Z$89,7,0)+VLOOKUP($A54,'12'!$A$9:$AA$89,7,0)</f>
        <v>253365.19</v>
      </c>
      <c r="H54" s="7">
        <f>+VLOOKUP($A54,'01'!$A$9:$AB$89,8,0)+VLOOKUP($A54,'02'!$A$9:$AB$89,8,0)+VLOOKUP($A54,'03'!$A$9:$AB$89,8,0)+VLOOKUP($A54,'04'!$A$9:$AB$89,8,0)+VLOOKUP($A54,'05'!$A$9:$AB$89,8,0)+VLOOKUP($A54,'06'!$A$9:$Z$89,8,0)+VLOOKUP($A54,'07'!$A$9:$AB$89,8,0)+VLOOKUP($A54,'08'!$A$9:$AB$89,8,0)+VLOOKUP($A54,'09'!$A$9:$AB$89,8,0)+VLOOKUP($A54,'10'!$A$9:$AB$89,8,0)+VLOOKUP($A54,'11'!$A$9:$Z$89,8,0)+VLOOKUP($A54,'12'!$A$9:$AA$89,8,0)</f>
        <v>202692.38999999998</v>
      </c>
      <c r="I54" s="8">
        <f>+VLOOKUP($A54,'01'!$A$9:$AB$89,9,0)+VLOOKUP($A54,'02'!$A$9:$AB$89,9,0)+VLOOKUP($A54,'03'!$A$9:$AB$89,9,0)+VLOOKUP($A54,'04'!$A$9:$AB$89,9,0)+VLOOKUP($A54,'05'!$A$9:$AB$89,9,0)+VLOOKUP($A54,'06'!$A$9:$Z$89,9,0)+VLOOKUP($A54,'07'!$A$9:$AB$89,9,0)+VLOOKUP($A54,'08'!$A$9:$AB$89,9,0)+VLOOKUP($A54,'09'!$A$9:$AB$89,9,0)+VLOOKUP($A54,'10'!$A$9:$AB$89,9,0)+VLOOKUP($A54,'11'!$A$9:$Z$89,9,0)+VLOOKUP($A54,'12'!$A$9:$Z$89,9,0)</f>
        <v>6635.19</v>
      </c>
      <c r="J54" s="20">
        <f>+VLOOKUP($A54,'01'!$A$9:$AB$89,10,0)+VLOOKUP($A54,'02'!$A$9:$AB$89,10,0)+VLOOKUP($A54,'03'!$A$9:$AB$89,10,0)+VLOOKUP($A54,'04'!$A$9:$AB$89,10,0)+VLOOKUP($A54,'05'!$A$9:$AB$89,10,0)+VLOOKUP($A54,'06'!$A$9:$Z$89,10,0)+VLOOKUP($A54,'07'!$A$9:$AB$89,10,0)+VLOOKUP($A54,'08'!$A$9:$AB$89,10,0)+VLOOKUP($A54,'09'!$A$9:$AB$89,10,0)+VLOOKUP($A54,'10'!$A$9:$AB$89,10,0)+VLOOKUP($A54,'11'!$A$9:$Z$89,10,0)+VLOOKUP($A54,'12'!$A$9:$Z$89,10,0)</f>
        <v>7679.78</v>
      </c>
      <c r="K54" s="7">
        <f>+VLOOKUP($A54,'01'!$A$9:$AB$89,11,0)+VLOOKUP($A54,'02'!$A$9:$AB$89,11,0)+VLOOKUP($A54,'03'!$A$9:$AB$89,11,0)+VLOOKUP($A54,'04'!$A$9:$AB$89,11,0)+VLOOKUP($A54,'05'!$A$9:$AB$89,11,0)+VLOOKUP($A54,'06'!$A$9:$Z$89,11,0)+VLOOKUP($A54,'07'!$A$9:$AB$89,11,0)+VLOOKUP($A54,'08'!$A$9:$AB$89,11,0)+VLOOKUP($A54,'09'!$A$9:$AB$89,11,0)+VLOOKUP($A54,'10'!$A$9:$AB$89,11,0)+VLOOKUP($A54,'11'!$A$9:$Z$89,11,0)+VLOOKUP($A54,'12'!$A$9:$Z$89,11,0)</f>
        <v>6143.82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f>VLOOKUP($A55,'01'!$A$9:$AB$89,3,0)+VLOOKUP($A55,'02'!$A$9:$AB$89,3,0)+VLOOKUP($A55,'03'!$A$9:$AB$89,3,0)+VLOOKUP($A55,'04'!$A$9:$AB$89,3,0)+VLOOKUP($A55,'05'!$A$9:$AB$89,3,0)+VLOOKUP($A55,'06'!$A$9:$Z$89,3,0)+VLOOKUP($A55,'07'!$A$9:$AB$89,3,0)+VLOOKUP($A55,'08'!$A$9:$AB$89,3,0)+VLOOKUP($A55,'09'!$A$9:$AB$89,3,0)+VLOOKUP($A55,'10'!$A$9:$AB$89,3,0)+VLOOKUP($A55,'11'!$A$9:$Z$89,3,0)+VLOOKUP($A55,'12'!$A$9:$AA$89,3,0)</f>
        <v>7366709.9799999995</v>
      </c>
      <c r="D55" s="20">
        <f>+VLOOKUP($A55,'01'!$A$9:$AB$89,4,0)+VLOOKUP($A55,'02'!$A$9:$AB$89,4,0)+VLOOKUP($A55,'03'!$A$9:$AB$89,4,0)+VLOOKUP($A55,'04'!$A$9:$AB$89,4,0)+VLOOKUP($A55,'05'!$A$9:$AB$89,4,0)+VLOOKUP($A55,'06'!$A$9:$Z$89,4,0)+VLOOKUP($A55,'07'!$A$9:$AB$89,4,0)+VLOOKUP($A55,'08'!$A$9:$AB$89,4,0)+VLOOKUP($A55,'09'!$A$9:$AB$89,4,0)+VLOOKUP($A55,'10'!$A$9:$AB$89,4,0)+VLOOKUP($A55,'11'!$A$9:$Z$89,4,0)+VLOOKUP($A55,'12'!$A$9:$AA$89,4,0)</f>
        <v>5893367.9999999991</v>
      </c>
      <c r="E55" s="20">
        <f>+VLOOKUP($A55,'01'!$A$9:$AB$89,5,0)+VLOOKUP($A55,'02'!$A$9:$AB$89,5,0)+VLOOKUP($A55,'03'!$A$9:$AB$89,5,0)+VLOOKUP($A55,'04'!$A$9:$AB$89,5,0)+VLOOKUP($A55,'05'!$A$9:$AB$89,5,0)+VLOOKUP($A55,'06'!$A$9:$Z$89,5,0)+VLOOKUP($A55,'07'!$A$9:$AB$89,5,0)+VLOOKUP($A55,'08'!$A$9:$AB$89,5,0)+VLOOKUP($A55,'09'!$A$9:$AB$89,5,0)+VLOOKUP($A55,'10'!$A$9:$AB$89,5,0)+VLOOKUP($A55,'11'!$A$9:$Z$89,5,0)+VLOOKUP($A55,'12'!$A$9:$AA$89,5,0)</f>
        <v>87489.843043400004</v>
      </c>
      <c r="F55" s="20">
        <f>+VLOOKUP($A55,'01'!$A$9:$AB$89,6,0)+VLOOKUP($A55,'02'!$A$9:$AB$89,6,0)+VLOOKUP($A55,'03'!$A$9:$AB$89,6,0)+VLOOKUP($A55,'04'!$A$9:$AB$89,6,0)+VLOOKUP($A55,'05'!$A$9:$AB$89,6,0)+VLOOKUP($A55,'06'!$A$9:$Z$89,6,0)+VLOOKUP($A55,'07'!$A$9:$AB$89,6,0)+VLOOKUP($A55,'08'!$A$9:$AB$89,6,0)+VLOOKUP($A55,'09'!$A$9:$AB$89,6,0)+VLOOKUP($A55,'10'!$A$9:$AB$89,6,0)+VLOOKUP($A55,'11'!$A$9:$Z$89,6,0)+VLOOKUP($A55,'12'!$A$9:$AA$89,6,0)</f>
        <v>64869.060000000005</v>
      </c>
      <c r="G55" s="20">
        <f>+VLOOKUP($A55,'01'!$A$9:$AB$89,7,0)+VLOOKUP($A55,'02'!$A$9:$AB$89,7,0)+VLOOKUP($A55,'03'!$A$9:$AB$89,7,0)+VLOOKUP($A55,'04'!$A$9:$AB$89,7,0)+VLOOKUP($A55,'05'!$A$9:$AB$89,7,0)+VLOOKUP($A55,'06'!$A$9:$Z$89,7,0)+VLOOKUP($A55,'07'!$A$9:$AB$89,7,0)+VLOOKUP($A55,'08'!$A$9:$AB$89,7,0)+VLOOKUP($A55,'09'!$A$9:$AB$89,7,0)+VLOOKUP($A55,'10'!$A$9:$AB$89,7,0)+VLOOKUP($A55,'11'!$A$9:$Z$89,7,0)+VLOOKUP($A55,'12'!$A$9:$AA$89,7,0)</f>
        <v>1002642.6299999999</v>
      </c>
      <c r="H55" s="7">
        <f>+VLOOKUP($A55,'01'!$A$9:$AB$89,8,0)+VLOOKUP($A55,'02'!$A$9:$AB$89,8,0)+VLOOKUP($A55,'03'!$A$9:$AB$89,8,0)+VLOOKUP($A55,'04'!$A$9:$AB$89,8,0)+VLOOKUP($A55,'05'!$A$9:$AB$89,8,0)+VLOOKUP($A55,'06'!$A$9:$Z$89,8,0)+VLOOKUP($A55,'07'!$A$9:$AB$89,8,0)+VLOOKUP($A55,'08'!$A$9:$AB$89,8,0)+VLOOKUP($A55,'09'!$A$9:$AB$89,8,0)+VLOOKUP($A55,'10'!$A$9:$AB$89,8,0)+VLOOKUP($A55,'11'!$A$9:$Z$89,8,0)+VLOOKUP($A55,'12'!$A$9:$AA$89,8,0)</f>
        <v>802114.34999999986</v>
      </c>
      <c r="I55" s="8">
        <f>+VLOOKUP($A55,'01'!$A$9:$AB$89,9,0)+VLOOKUP($A55,'02'!$A$9:$AB$89,9,0)+VLOOKUP($A55,'03'!$A$9:$AB$89,9,0)+VLOOKUP($A55,'04'!$A$9:$AB$89,9,0)+VLOOKUP($A55,'05'!$A$9:$AB$89,9,0)+VLOOKUP($A55,'06'!$A$9:$Z$89,9,0)+VLOOKUP($A55,'07'!$A$9:$AB$89,9,0)+VLOOKUP($A55,'08'!$A$9:$AB$89,9,0)+VLOOKUP($A55,'09'!$A$9:$AB$89,9,0)+VLOOKUP($A55,'10'!$A$9:$AB$89,9,0)+VLOOKUP($A55,'11'!$A$9:$Z$89,9,0)+VLOOKUP($A55,'12'!$A$9:$Z$89,9,0)</f>
        <v>13498.43</v>
      </c>
      <c r="J55" s="20">
        <f>+VLOOKUP($A55,'01'!$A$9:$AB$89,10,0)+VLOOKUP($A55,'02'!$A$9:$AB$89,10,0)+VLOOKUP($A55,'03'!$A$9:$AB$89,10,0)+VLOOKUP($A55,'04'!$A$9:$AB$89,10,0)+VLOOKUP($A55,'05'!$A$9:$AB$89,10,0)+VLOOKUP($A55,'06'!$A$9:$Z$89,10,0)+VLOOKUP($A55,'07'!$A$9:$AB$89,10,0)+VLOOKUP($A55,'08'!$A$9:$AB$89,10,0)+VLOOKUP($A55,'09'!$A$9:$AB$89,10,0)+VLOOKUP($A55,'10'!$A$9:$AB$89,10,0)+VLOOKUP($A55,'11'!$A$9:$Z$89,10,0)+VLOOKUP($A55,'12'!$A$9:$Z$89,10,0)</f>
        <v>18309.03</v>
      </c>
      <c r="K55" s="7">
        <f>+VLOOKUP($A55,'01'!$A$9:$AB$89,11,0)+VLOOKUP($A55,'02'!$A$9:$AB$89,11,0)+VLOOKUP($A55,'03'!$A$9:$AB$89,11,0)+VLOOKUP($A55,'04'!$A$9:$AB$89,11,0)+VLOOKUP($A55,'05'!$A$9:$AB$89,11,0)+VLOOKUP($A55,'06'!$A$9:$Z$89,11,0)+VLOOKUP($A55,'07'!$A$9:$AB$89,11,0)+VLOOKUP($A55,'08'!$A$9:$AB$89,11,0)+VLOOKUP($A55,'09'!$A$9:$AB$89,11,0)+VLOOKUP($A55,'10'!$A$9:$AB$89,11,0)+VLOOKUP($A55,'11'!$A$9:$Z$89,11,0)+VLOOKUP($A55,'12'!$A$9:$Z$89,11,0)</f>
        <v>14647.22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f>VLOOKUP($A56,'01'!$A$9:$AB$89,3,0)+VLOOKUP($A56,'02'!$A$9:$AB$89,3,0)+VLOOKUP($A56,'03'!$A$9:$AB$89,3,0)+VLOOKUP($A56,'04'!$A$9:$AB$89,3,0)+VLOOKUP($A56,'05'!$A$9:$AB$89,3,0)+VLOOKUP($A56,'06'!$A$9:$Z$89,3,0)+VLOOKUP($A56,'07'!$A$9:$AB$89,3,0)+VLOOKUP($A56,'08'!$A$9:$AB$89,3,0)+VLOOKUP($A56,'09'!$A$9:$AB$89,3,0)+VLOOKUP($A56,'10'!$A$9:$AB$89,3,0)+VLOOKUP($A56,'11'!$A$9:$Z$89,3,0)+VLOOKUP($A56,'12'!$A$9:$AA$89,3,0)</f>
        <v>6780965.0999999996</v>
      </c>
      <c r="D56" s="20">
        <f>+VLOOKUP($A56,'01'!$A$9:$AB$89,4,0)+VLOOKUP($A56,'02'!$A$9:$AB$89,4,0)+VLOOKUP($A56,'03'!$A$9:$AB$89,4,0)+VLOOKUP($A56,'04'!$A$9:$AB$89,4,0)+VLOOKUP($A56,'05'!$A$9:$AB$89,4,0)+VLOOKUP($A56,'06'!$A$9:$Z$89,4,0)+VLOOKUP($A56,'07'!$A$9:$AB$89,4,0)+VLOOKUP($A56,'08'!$A$9:$AB$89,4,0)+VLOOKUP($A56,'09'!$A$9:$AB$89,4,0)+VLOOKUP($A56,'10'!$A$9:$AB$89,4,0)+VLOOKUP($A56,'11'!$A$9:$Z$89,4,0)+VLOOKUP($A56,'12'!$A$9:$AA$89,4,0)</f>
        <v>5424772.0599999996</v>
      </c>
      <c r="E56" s="20">
        <f>+VLOOKUP($A56,'01'!$A$9:$AB$89,5,0)+VLOOKUP($A56,'02'!$A$9:$AB$89,5,0)+VLOOKUP($A56,'03'!$A$9:$AB$89,5,0)+VLOOKUP($A56,'04'!$A$9:$AB$89,5,0)+VLOOKUP($A56,'05'!$A$9:$AB$89,5,0)+VLOOKUP($A56,'06'!$A$9:$Z$89,5,0)+VLOOKUP($A56,'07'!$A$9:$AB$89,5,0)+VLOOKUP($A56,'08'!$A$9:$AB$89,5,0)+VLOOKUP($A56,'09'!$A$9:$AB$89,5,0)+VLOOKUP($A56,'10'!$A$9:$AB$89,5,0)+VLOOKUP($A56,'11'!$A$9:$Z$89,5,0)+VLOOKUP($A56,'12'!$A$9:$AA$89,5,0)</f>
        <v>81240.568540299995</v>
      </c>
      <c r="F56" s="20">
        <f>+VLOOKUP($A56,'01'!$A$9:$AB$89,6,0)+VLOOKUP($A56,'02'!$A$9:$AB$89,6,0)+VLOOKUP($A56,'03'!$A$9:$AB$89,6,0)+VLOOKUP($A56,'04'!$A$9:$AB$89,6,0)+VLOOKUP($A56,'05'!$A$9:$AB$89,6,0)+VLOOKUP($A56,'06'!$A$9:$Z$89,6,0)+VLOOKUP($A56,'07'!$A$9:$AB$89,6,0)+VLOOKUP($A56,'08'!$A$9:$AB$89,6,0)+VLOOKUP($A56,'09'!$A$9:$AB$89,6,0)+VLOOKUP($A56,'10'!$A$9:$AB$89,6,0)+VLOOKUP($A56,'11'!$A$9:$Z$89,6,0)+VLOOKUP($A56,'12'!$A$9:$AA$89,6,0)</f>
        <v>59709.03</v>
      </c>
      <c r="G56" s="20">
        <f>+VLOOKUP($A56,'01'!$A$9:$AB$89,7,0)+VLOOKUP($A56,'02'!$A$9:$AB$89,7,0)+VLOOKUP($A56,'03'!$A$9:$AB$89,7,0)+VLOOKUP($A56,'04'!$A$9:$AB$89,7,0)+VLOOKUP($A56,'05'!$A$9:$AB$89,7,0)+VLOOKUP($A56,'06'!$A$9:$Z$89,7,0)+VLOOKUP($A56,'07'!$A$9:$AB$89,7,0)+VLOOKUP($A56,'08'!$A$9:$AB$89,7,0)+VLOOKUP($A56,'09'!$A$9:$AB$89,7,0)+VLOOKUP($A56,'10'!$A$9:$AB$89,7,0)+VLOOKUP($A56,'11'!$A$9:$Z$89,7,0)+VLOOKUP($A56,'12'!$A$9:$AA$89,7,0)</f>
        <v>429542.92</v>
      </c>
      <c r="H56" s="7">
        <f>+VLOOKUP($A56,'01'!$A$9:$AB$89,8,0)+VLOOKUP($A56,'02'!$A$9:$AB$89,8,0)+VLOOKUP($A56,'03'!$A$9:$AB$89,8,0)+VLOOKUP($A56,'04'!$A$9:$AB$89,8,0)+VLOOKUP($A56,'05'!$A$9:$AB$89,8,0)+VLOOKUP($A56,'06'!$A$9:$Z$89,8,0)+VLOOKUP($A56,'07'!$A$9:$AB$89,8,0)+VLOOKUP($A56,'08'!$A$9:$AB$89,8,0)+VLOOKUP($A56,'09'!$A$9:$AB$89,8,0)+VLOOKUP($A56,'10'!$A$9:$AB$89,8,0)+VLOOKUP($A56,'11'!$A$9:$Z$89,8,0)+VLOOKUP($A56,'12'!$A$9:$AA$89,8,0)</f>
        <v>343634.57</v>
      </c>
      <c r="I56" s="8">
        <f>+VLOOKUP($A56,'01'!$A$9:$AB$89,9,0)+VLOOKUP($A56,'02'!$A$9:$AB$89,9,0)+VLOOKUP($A56,'03'!$A$9:$AB$89,9,0)+VLOOKUP($A56,'04'!$A$9:$AB$89,9,0)+VLOOKUP($A56,'05'!$A$9:$AB$89,9,0)+VLOOKUP($A56,'06'!$A$9:$Z$89,9,0)+VLOOKUP($A56,'07'!$A$9:$AB$89,9,0)+VLOOKUP($A56,'08'!$A$9:$AB$89,9,0)+VLOOKUP($A56,'09'!$A$9:$AB$89,9,0)+VLOOKUP($A56,'10'!$A$9:$AB$89,9,0)+VLOOKUP($A56,'11'!$A$9:$Z$89,9,0)+VLOOKUP($A56,'12'!$A$9:$Z$89,9,0)</f>
        <v>7731.76</v>
      </c>
      <c r="J56" s="20">
        <f>+VLOOKUP($A56,'01'!$A$9:$AB$89,10,0)+VLOOKUP($A56,'02'!$A$9:$AB$89,10,0)+VLOOKUP($A56,'03'!$A$9:$AB$89,10,0)+VLOOKUP($A56,'04'!$A$9:$AB$89,10,0)+VLOOKUP($A56,'05'!$A$9:$AB$89,10,0)+VLOOKUP($A56,'06'!$A$9:$Z$89,10,0)+VLOOKUP($A56,'07'!$A$9:$AB$89,10,0)+VLOOKUP($A56,'08'!$A$9:$AB$89,10,0)+VLOOKUP($A56,'09'!$A$9:$AB$89,10,0)+VLOOKUP($A56,'10'!$A$9:$AB$89,10,0)+VLOOKUP($A56,'11'!$A$9:$Z$89,10,0)+VLOOKUP($A56,'12'!$A$9:$Z$89,10,0)</f>
        <v>17001.240000000002</v>
      </c>
      <c r="K56" s="7">
        <f>+VLOOKUP($A56,'01'!$A$9:$AB$89,11,0)+VLOOKUP($A56,'02'!$A$9:$AB$89,11,0)+VLOOKUP($A56,'03'!$A$9:$AB$89,11,0)+VLOOKUP($A56,'04'!$A$9:$AB$89,11,0)+VLOOKUP($A56,'05'!$A$9:$AB$89,11,0)+VLOOKUP($A56,'06'!$A$9:$Z$89,11,0)+VLOOKUP($A56,'07'!$A$9:$AB$89,11,0)+VLOOKUP($A56,'08'!$A$9:$AB$89,11,0)+VLOOKUP($A56,'09'!$A$9:$AB$89,11,0)+VLOOKUP($A56,'10'!$A$9:$AB$89,11,0)+VLOOKUP($A56,'11'!$A$9:$Z$89,11,0)+VLOOKUP($A56,'12'!$A$9:$Z$89,11,0)</f>
        <v>13600.990000000002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f>VLOOKUP($A57,'01'!$A$9:$AB$89,3,0)+VLOOKUP($A57,'02'!$A$9:$AB$89,3,0)+VLOOKUP($A57,'03'!$A$9:$AB$89,3,0)+VLOOKUP($A57,'04'!$A$9:$AB$89,3,0)+VLOOKUP($A57,'05'!$A$9:$AB$89,3,0)+VLOOKUP($A57,'06'!$A$9:$Z$89,3,0)+VLOOKUP($A57,'07'!$A$9:$AB$89,3,0)+VLOOKUP($A57,'08'!$A$9:$AB$89,3,0)+VLOOKUP($A57,'09'!$A$9:$AB$89,3,0)+VLOOKUP($A57,'10'!$A$9:$AB$89,3,0)+VLOOKUP($A57,'11'!$A$9:$Z$89,3,0)+VLOOKUP($A57,'12'!$A$9:$AA$89,3,0)</f>
        <v>5498591.7999999998</v>
      </c>
      <c r="D57" s="20">
        <f>+VLOOKUP($A57,'01'!$A$9:$AB$89,4,0)+VLOOKUP($A57,'02'!$A$9:$AB$89,4,0)+VLOOKUP($A57,'03'!$A$9:$AB$89,4,0)+VLOOKUP($A57,'04'!$A$9:$AB$89,4,0)+VLOOKUP($A57,'05'!$A$9:$AB$89,4,0)+VLOOKUP($A57,'06'!$A$9:$Z$89,4,0)+VLOOKUP($A57,'07'!$A$9:$AB$89,4,0)+VLOOKUP($A57,'08'!$A$9:$AB$89,4,0)+VLOOKUP($A57,'09'!$A$9:$AB$89,4,0)+VLOOKUP($A57,'10'!$A$9:$AB$89,4,0)+VLOOKUP($A57,'11'!$A$9:$Z$89,4,0)+VLOOKUP($A57,'12'!$A$9:$AA$89,4,0)</f>
        <v>4398873.42</v>
      </c>
      <c r="E57" s="20">
        <f>+VLOOKUP($A57,'01'!$A$9:$AB$89,5,0)+VLOOKUP($A57,'02'!$A$9:$AB$89,5,0)+VLOOKUP($A57,'03'!$A$9:$AB$89,5,0)+VLOOKUP($A57,'04'!$A$9:$AB$89,5,0)+VLOOKUP($A57,'05'!$A$9:$AB$89,5,0)+VLOOKUP($A57,'06'!$A$9:$Z$89,5,0)+VLOOKUP($A57,'07'!$A$9:$AB$89,5,0)+VLOOKUP($A57,'08'!$A$9:$AB$89,5,0)+VLOOKUP($A57,'09'!$A$9:$AB$89,5,0)+VLOOKUP($A57,'10'!$A$9:$AB$89,5,0)+VLOOKUP($A57,'11'!$A$9:$Z$89,5,0)+VLOOKUP($A57,'12'!$A$9:$AA$89,5,0)</f>
        <v>57971.993262799995</v>
      </c>
      <c r="F57" s="20">
        <f>+VLOOKUP($A57,'01'!$A$9:$AB$89,6,0)+VLOOKUP($A57,'02'!$A$9:$AB$89,6,0)+VLOOKUP($A57,'03'!$A$9:$AB$89,6,0)+VLOOKUP($A57,'04'!$A$9:$AB$89,6,0)+VLOOKUP($A57,'05'!$A$9:$AB$89,6,0)+VLOOKUP($A57,'06'!$A$9:$Z$89,6,0)+VLOOKUP($A57,'07'!$A$9:$AB$89,6,0)+VLOOKUP($A57,'08'!$A$9:$AB$89,6,0)+VLOOKUP($A57,'09'!$A$9:$AB$89,6,0)+VLOOKUP($A57,'10'!$A$9:$AB$89,6,0)+VLOOKUP($A57,'11'!$A$9:$Z$89,6,0)+VLOOKUP($A57,'12'!$A$9:$AA$89,6,0)</f>
        <v>48441.17</v>
      </c>
      <c r="G57" s="20">
        <f>+VLOOKUP($A57,'01'!$A$9:$AB$89,7,0)+VLOOKUP($A57,'02'!$A$9:$AB$89,7,0)+VLOOKUP($A57,'03'!$A$9:$AB$89,7,0)+VLOOKUP($A57,'04'!$A$9:$AB$89,7,0)+VLOOKUP($A57,'05'!$A$9:$AB$89,7,0)+VLOOKUP($A57,'06'!$A$9:$Z$89,7,0)+VLOOKUP($A57,'07'!$A$9:$AB$89,7,0)+VLOOKUP($A57,'08'!$A$9:$AB$89,7,0)+VLOOKUP($A57,'09'!$A$9:$AB$89,7,0)+VLOOKUP($A57,'10'!$A$9:$AB$89,7,0)+VLOOKUP($A57,'11'!$A$9:$Z$89,7,0)+VLOOKUP($A57,'12'!$A$9:$AA$89,7,0)</f>
        <v>484367.05000000005</v>
      </c>
      <c r="H57" s="7">
        <f>+VLOOKUP($A57,'01'!$A$9:$AB$89,8,0)+VLOOKUP($A57,'02'!$A$9:$AB$89,8,0)+VLOOKUP($A57,'03'!$A$9:$AB$89,8,0)+VLOOKUP($A57,'04'!$A$9:$AB$89,8,0)+VLOOKUP($A57,'05'!$A$9:$AB$89,8,0)+VLOOKUP($A57,'06'!$A$9:$Z$89,8,0)+VLOOKUP($A57,'07'!$A$9:$AB$89,8,0)+VLOOKUP($A57,'08'!$A$9:$AB$89,8,0)+VLOOKUP($A57,'09'!$A$9:$AB$89,8,0)+VLOOKUP($A57,'10'!$A$9:$AB$89,8,0)+VLOOKUP($A57,'11'!$A$9:$Z$89,8,0)+VLOOKUP($A57,'12'!$A$9:$AA$89,8,0)</f>
        <v>387493.9</v>
      </c>
      <c r="I57" s="8">
        <f>+VLOOKUP($A57,'01'!$A$9:$AB$89,9,0)+VLOOKUP($A57,'02'!$A$9:$AB$89,9,0)+VLOOKUP($A57,'03'!$A$9:$AB$89,9,0)+VLOOKUP($A57,'04'!$A$9:$AB$89,9,0)+VLOOKUP($A57,'05'!$A$9:$AB$89,9,0)+VLOOKUP($A57,'06'!$A$9:$Z$89,9,0)+VLOOKUP($A57,'07'!$A$9:$AB$89,9,0)+VLOOKUP($A57,'08'!$A$9:$AB$89,9,0)+VLOOKUP($A57,'09'!$A$9:$AB$89,9,0)+VLOOKUP($A57,'10'!$A$9:$AB$89,9,0)+VLOOKUP($A57,'11'!$A$9:$Z$89,9,0)+VLOOKUP($A57,'12'!$A$9:$Z$89,9,0)</f>
        <v>5387.92</v>
      </c>
      <c r="J57" s="20">
        <f>+VLOOKUP($A57,'01'!$A$9:$AB$89,10,0)+VLOOKUP($A57,'02'!$A$9:$AB$89,10,0)+VLOOKUP($A57,'03'!$A$9:$AB$89,10,0)+VLOOKUP($A57,'04'!$A$9:$AB$89,10,0)+VLOOKUP($A57,'05'!$A$9:$AB$89,10,0)+VLOOKUP($A57,'06'!$A$9:$Z$89,10,0)+VLOOKUP($A57,'07'!$A$9:$AB$89,10,0)+VLOOKUP($A57,'08'!$A$9:$AB$89,10,0)+VLOOKUP($A57,'09'!$A$9:$AB$89,10,0)+VLOOKUP($A57,'10'!$A$9:$AB$89,10,0)+VLOOKUP($A57,'11'!$A$9:$Z$89,10,0)+VLOOKUP($A57,'12'!$A$9:$Z$89,10,0)</f>
        <v>12131.82</v>
      </c>
      <c r="K57" s="7">
        <f>+VLOOKUP($A57,'01'!$A$9:$AB$89,11,0)+VLOOKUP($A57,'02'!$A$9:$AB$89,11,0)+VLOOKUP($A57,'03'!$A$9:$AB$89,11,0)+VLOOKUP($A57,'04'!$A$9:$AB$89,11,0)+VLOOKUP($A57,'05'!$A$9:$AB$89,11,0)+VLOOKUP($A57,'06'!$A$9:$Z$89,11,0)+VLOOKUP($A57,'07'!$A$9:$AB$89,11,0)+VLOOKUP($A57,'08'!$A$9:$AB$89,11,0)+VLOOKUP($A57,'09'!$A$9:$AB$89,11,0)+VLOOKUP($A57,'10'!$A$9:$AB$89,11,0)+VLOOKUP($A57,'11'!$A$9:$Z$89,11,0)+VLOOKUP($A57,'12'!$A$9:$Z$89,11,0)</f>
        <v>9705.4599999999991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f>VLOOKUP($A58,'01'!$A$9:$AB$89,3,0)+VLOOKUP($A58,'02'!$A$9:$AB$89,3,0)+VLOOKUP($A58,'03'!$A$9:$AB$89,3,0)+VLOOKUP($A58,'04'!$A$9:$AB$89,3,0)+VLOOKUP($A58,'05'!$A$9:$AB$89,3,0)+VLOOKUP($A58,'06'!$A$9:$Z$89,3,0)+VLOOKUP($A58,'07'!$A$9:$AB$89,3,0)+VLOOKUP($A58,'08'!$A$9:$AB$89,3,0)+VLOOKUP($A58,'09'!$A$9:$AB$89,3,0)+VLOOKUP($A58,'10'!$A$9:$AB$89,3,0)+VLOOKUP($A58,'11'!$A$9:$Z$89,3,0)+VLOOKUP($A58,'12'!$A$9:$AA$89,3,0)</f>
        <v>5679934.379999999</v>
      </c>
      <c r="D58" s="20">
        <f>+VLOOKUP($A58,'01'!$A$9:$AB$89,4,0)+VLOOKUP($A58,'02'!$A$9:$AB$89,4,0)+VLOOKUP($A58,'03'!$A$9:$AB$89,4,0)+VLOOKUP($A58,'04'!$A$9:$AB$89,4,0)+VLOOKUP($A58,'05'!$A$9:$AB$89,4,0)+VLOOKUP($A58,'06'!$A$9:$Z$89,4,0)+VLOOKUP($A58,'07'!$A$9:$AB$89,4,0)+VLOOKUP($A58,'08'!$A$9:$AB$89,4,0)+VLOOKUP($A58,'09'!$A$9:$AB$89,4,0)+VLOOKUP($A58,'10'!$A$9:$AB$89,4,0)+VLOOKUP($A58,'11'!$A$9:$Z$89,4,0)+VLOOKUP($A58,'12'!$A$9:$AA$89,4,0)</f>
        <v>4543947.51</v>
      </c>
      <c r="E58" s="20">
        <f>+VLOOKUP($A58,'01'!$A$9:$AB$89,5,0)+VLOOKUP($A58,'02'!$A$9:$AB$89,5,0)+VLOOKUP($A58,'03'!$A$9:$AB$89,5,0)+VLOOKUP($A58,'04'!$A$9:$AB$89,5,0)+VLOOKUP($A58,'05'!$A$9:$AB$89,5,0)+VLOOKUP($A58,'06'!$A$9:$Z$89,5,0)+VLOOKUP($A58,'07'!$A$9:$AB$89,5,0)+VLOOKUP($A58,'08'!$A$9:$AB$89,5,0)+VLOOKUP($A58,'09'!$A$9:$AB$89,5,0)+VLOOKUP($A58,'10'!$A$9:$AB$89,5,0)+VLOOKUP($A58,'11'!$A$9:$Z$89,5,0)+VLOOKUP($A58,'12'!$A$9:$AA$89,5,0)</f>
        <v>65816.827213499986</v>
      </c>
      <c r="F58" s="20">
        <f>+VLOOKUP($A58,'01'!$A$9:$AB$89,6,0)+VLOOKUP($A58,'02'!$A$9:$AB$89,6,0)+VLOOKUP($A58,'03'!$A$9:$AB$89,6,0)+VLOOKUP($A58,'04'!$A$9:$AB$89,6,0)+VLOOKUP($A58,'05'!$A$9:$AB$89,6,0)+VLOOKUP($A58,'06'!$A$9:$Z$89,6,0)+VLOOKUP($A58,'07'!$A$9:$AB$89,6,0)+VLOOKUP($A58,'08'!$A$9:$AB$89,6,0)+VLOOKUP($A58,'09'!$A$9:$AB$89,6,0)+VLOOKUP($A58,'10'!$A$9:$AB$89,6,0)+VLOOKUP($A58,'11'!$A$9:$Z$89,6,0)+VLOOKUP($A58,'12'!$A$9:$AA$89,6,0)</f>
        <v>50020.79</v>
      </c>
      <c r="G58" s="20">
        <f>+VLOOKUP($A58,'01'!$A$9:$AB$89,7,0)+VLOOKUP($A58,'02'!$A$9:$AB$89,7,0)+VLOOKUP($A58,'03'!$A$9:$AB$89,7,0)+VLOOKUP($A58,'04'!$A$9:$AB$89,7,0)+VLOOKUP($A58,'05'!$A$9:$AB$89,7,0)+VLOOKUP($A58,'06'!$A$9:$Z$89,7,0)+VLOOKUP($A58,'07'!$A$9:$AB$89,7,0)+VLOOKUP($A58,'08'!$A$9:$AB$89,7,0)+VLOOKUP($A58,'09'!$A$9:$AB$89,7,0)+VLOOKUP($A58,'10'!$A$9:$AB$89,7,0)+VLOOKUP($A58,'11'!$A$9:$Z$89,7,0)+VLOOKUP($A58,'12'!$A$9:$AA$89,7,0)</f>
        <v>427194.38</v>
      </c>
      <c r="H58" s="7">
        <f>+VLOOKUP($A58,'01'!$A$9:$AB$89,8,0)+VLOOKUP($A58,'02'!$A$9:$AB$89,8,0)+VLOOKUP($A58,'03'!$A$9:$AB$89,8,0)+VLOOKUP($A58,'04'!$A$9:$AB$89,8,0)+VLOOKUP($A58,'05'!$A$9:$AB$89,8,0)+VLOOKUP($A58,'06'!$A$9:$Z$89,8,0)+VLOOKUP($A58,'07'!$A$9:$AB$89,8,0)+VLOOKUP($A58,'08'!$A$9:$AB$89,8,0)+VLOOKUP($A58,'09'!$A$9:$AB$89,8,0)+VLOOKUP($A58,'10'!$A$9:$AB$89,8,0)+VLOOKUP($A58,'11'!$A$9:$Z$89,8,0)+VLOOKUP($A58,'12'!$A$9:$AA$89,8,0)</f>
        <v>341755.76</v>
      </c>
      <c r="I58" s="8">
        <f>+VLOOKUP($A58,'01'!$A$9:$AB$89,9,0)+VLOOKUP($A58,'02'!$A$9:$AB$89,9,0)+VLOOKUP($A58,'03'!$A$9:$AB$89,9,0)+VLOOKUP($A58,'04'!$A$9:$AB$89,9,0)+VLOOKUP($A58,'05'!$A$9:$AB$89,9,0)+VLOOKUP($A58,'06'!$A$9:$Z$89,9,0)+VLOOKUP($A58,'07'!$A$9:$AB$89,9,0)+VLOOKUP($A58,'08'!$A$9:$AB$89,9,0)+VLOOKUP($A58,'09'!$A$9:$AB$89,9,0)+VLOOKUP($A58,'10'!$A$9:$AB$89,9,0)+VLOOKUP($A58,'11'!$A$9:$Z$89,9,0)+VLOOKUP($A58,'12'!$A$9:$Z$89,9,0)</f>
        <v>9873.6</v>
      </c>
      <c r="J58" s="20">
        <f>+VLOOKUP($A58,'01'!$A$9:$AB$89,10,0)+VLOOKUP($A58,'02'!$A$9:$AB$89,10,0)+VLOOKUP($A58,'03'!$A$9:$AB$89,10,0)+VLOOKUP($A58,'04'!$A$9:$AB$89,10,0)+VLOOKUP($A58,'05'!$A$9:$AB$89,10,0)+VLOOKUP($A58,'06'!$A$9:$Z$89,10,0)+VLOOKUP($A58,'07'!$A$9:$AB$89,10,0)+VLOOKUP($A58,'08'!$A$9:$AB$89,10,0)+VLOOKUP($A58,'09'!$A$9:$AB$89,10,0)+VLOOKUP($A58,'10'!$A$9:$AB$89,10,0)+VLOOKUP($A58,'11'!$A$9:$Z$89,10,0)+VLOOKUP($A58,'12'!$A$9:$Z$89,10,0)</f>
        <v>13773.51</v>
      </c>
      <c r="K58" s="7">
        <f>+VLOOKUP($A58,'01'!$A$9:$AB$89,11,0)+VLOOKUP($A58,'02'!$A$9:$AB$89,11,0)+VLOOKUP($A58,'03'!$A$9:$AB$89,11,0)+VLOOKUP($A58,'04'!$A$9:$AB$89,11,0)+VLOOKUP($A58,'05'!$A$9:$AB$89,11,0)+VLOOKUP($A58,'06'!$A$9:$Z$89,11,0)+VLOOKUP($A58,'07'!$A$9:$AB$89,11,0)+VLOOKUP($A58,'08'!$A$9:$AB$89,11,0)+VLOOKUP($A58,'09'!$A$9:$AB$89,11,0)+VLOOKUP($A58,'10'!$A$9:$AB$89,11,0)+VLOOKUP($A58,'11'!$A$9:$Z$89,11,0)+VLOOKUP($A58,'12'!$A$9:$Z$89,11,0)</f>
        <v>11018.810000000001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f>VLOOKUP($A59,'01'!$A$9:$AB$89,3,0)+VLOOKUP($A59,'02'!$A$9:$AB$89,3,0)+VLOOKUP($A59,'03'!$A$9:$AB$89,3,0)+VLOOKUP($A59,'04'!$A$9:$AB$89,3,0)+VLOOKUP($A59,'05'!$A$9:$AB$89,3,0)+VLOOKUP($A59,'06'!$A$9:$Z$89,3,0)+VLOOKUP($A59,'07'!$A$9:$AB$89,3,0)+VLOOKUP($A59,'08'!$A$9:$AB$89,3,0)+VLOOKUP($A59,'09'!$A$9:$AB$89,3,0)+VLOOKUP($A59,'10'!$A$9:$AB$89,3,0)+VLOOKUP($A59,'11'!$A$9:$Z$89,3,0)+VLOOKUP($A59,'12'!$A$9:$AA$89,3,0)</f>
        <v>6312363.4100000001</v>
      </c>
      <c r="D59" s="20">
        <f>+VLOOKUP($A59,'01'!$A$9:$AB$89,4,0)+VLOOKUP($A59,'02'!$A$9:$AB$89,4,0)+VLOOKUP($A59,'03'!$A$9:$AB$89,4,0)+VLOOKUP($A59,'04'!$A$9:$AB$89,4,0)+VLOOKUP($A59,'05'!$A$9:$AB$89,4,0)+VLOOKUP($A59,'06'!$A$9:$Z$89,4,0)+VLOOKUP($A59,'07'!$A$9:$AB$89,4,0)+VLOOKUP($A59,'08'!$A$9:$AB$89,4,0)+VLOOKUP($A59,'09'!$A$9:$AB$89,4,0)+VLOOKUP($A59,'10'!$A$9:$AB$89,4,0)+VLOOKUP($A59,'11'!$A$9:$Z$89,4,0)+VLOOKUP($A59,'12'!$A$9:$AA$89,4,0)</f>
        <v>5049890.7399999993</v>
      </c>
      <c r="E59" s="20">
        <f>+VLOOKUP($A59,'01'!$A$9:$AB$89,5,0)+VLOOKUP($A59,'02'!$A$9:$AB$89,5,0)+VLOOKUP($A59,'03'!$A$9:$AB$89,5,0)+VLOOKUP($A59,'04'!$A$9:$AB$89,5,0)+VLOOKUP($A59,'05'!$A$9:$AB$89,5,0)+VLOOKUP($A59,'06'!$A$9:$Z$89,5,0)+VLOOKUP($A59,'07'!$A$9:$AB$89,5,0)+VLOOKUP($A59,'08'!$A$9:$AB$89,5,0)+VLOOKUP($A59,'09'!$A$9:$AB$89,5,0)+VLOOKUP($A59,'10'!$A$9:$AB$89,5,0)+VLOOKUP($A59,'11'!$A$9:$Z$89,5,0)+VLOOKUP($A59,'12'!$A$9:$AA$89,5,0)</f>
        <v>69273.872683299996</v>
      </c>
      <c r="F59" s="20">
        <f>+VLOOKUP($A59,'01'!$A$9:$AB$89,6,0)+VLOOKUP($A59,'02'!$A$9:$AB$89,6,0)+VLOOKUP($A59,'03'!$A$9:$AB$89,6,0)+VLOOKUP($A59,'04'!$A$9:$AB$89,6,0)+VLOOKUP($A59,'05'!$A$9:$AB$89,6,0)+VLOOKUP($A59,'06'!$A$9:$Z$89,6,0)+VLOOKUP($A59,'07'!$A$9:$AB$89,6,0)+VLOOKUP($A59,'08'!$A$9:$AB$89,6,0)+VLOOKUP($A59,'09'!$A$9:$AB$89,6,0)+VLOOKUP($A59,'10'!$A$9:$AB$89,6,0)+VLOOKUP($A59,'11'!$A$9:$Z$89,6,0)+VLOOKUP($A59,'12'!$A$9:$AA$89,6,0)</f>
        <v>55602.06</v>
      </c>
      <c r="G59" s="20">
        <f>+VLOOKUP($A59,'01'!$A$9:$AB$89,7,0)+VLOOKUP($A59,'02'!$A$9:$AB$89,7,0)+VLOOKUP($A59,'03'!$A$9:$AB$89,7,0)+VLOOKUP($A59,'04'!$A$9:$AB$89,7,0)+VLOOKUP($A59,'05'!$A$9:$AB$89,7,0)+VLOOKUP($A59,'06'!$A$9:$Z$89,7,0)+VLOOKUP($A59,'07'!$A$9:$AB$89,7,0)+VLOOKUP($A59,'08'!$A$9:$AB$89,7,0)+VLOOKUP($A59,'09'!$A$9:$AB$89,7,0)+VLOOKUP($A59,'10'!$A$9:$AB$89,7,0)+VLOOKUP($A59,'11'!$A$9:$Z$89,7,0)+VLOOKUP($A59,'12'!$A$9:$AA$89,7,0)</f>
        <v>355857.32999999996</v>
      </c>
      <c r="H59" s="7">
        <f>+VLOOKUP($A59,'01'!$A$9:$AB$89,8,0)+VLOOKUP($A59,'02'!$A$9:$AB$89,8,0)+VLOOKUP($A59,'03'!$A$9:$AB$89,8,0)+VLOOKUP($A59,'04'!$A$9:$AB$89,8,0)+VLOOKUP($A59,'05'!$A$9:$AB$89,8,0)+VLOOKUP($A59,'06'!$A$9:$Z$89,8,0)+VLOOKUP($A59,'07'!$A$9:$AB$89,8,0)+VLOOKUP($A59,'08'!$A$9:$AB$89,8,0)+VLOOKUP($A59,'09'!$A$9:$AB$89,8,0)+VLOOKUP($A59,'10'!$A$9:$AB$89,8,0)+VLOOKUP($A59,'11'!$A$9:$Z$89,8,0)+VLOOKUP($A59,'12'!$A$9:$AA$89,8,0)</f>
        <v>284686.14</v>
      </c>
      <c r="I59" s="8">
        <f>+VLOOKUP($A59,'01'!$A$9:$AB$89,9,0)+VLOOKUP($A59,'02'!$A$9:$AB$89,9,0)+VLOOKUP($A59,'03'!$A$9:$AB$89,9,0)+VLOOKUP($A59,'04'!$A$9:$AB$89,9,0)+VLOOKUP($A59,'05'!$A$9:$AB$89,9,0)+VLOOKUP($A59,'06'!$A$9:$Z$89,9,0)+VLOOKUP($A59,'07'!$A$9:$AB$89,9,0)+VLOOKUP($A59,'08'!$A$9:$AB$89,9,0)+VLOOKUP($A59,'09'!$A$9:$AB$89,9,0)+VLOOKUP($A59,'10'!$A$9:$AB$89,9,0)+VLOOKUP($A59,'11'!$A$9:$Z$89,9,0)+VLOOKUP($A59,'12'!$A$9:$Z$89,9,0)</f>
        <v>7986.13</v>
      </c>
      <c r="J59" s="20">
        <f>+VLOOKUP($A59,'01'!$A$9:$AB$89,10,0)+VLOOKUP($A59,'02'!$A$9:$AB$89,10,0)+VLOOKUP($A59,'03'!$A$9:$AB$89,10,0)+VLOOKUP($A59,'04'!$A$9:$AB$89,10,0)+VLOOKUP($A59,'05'!$A$9:$AB$89,10,0)+VLOOKUP($A59,'06'!$A$9:$Z$89,10,0)+VLOOKUP($A59,'07'!$A$9:$AB$89,10,0)+VLOOKUP($A59,'08'!$A$9:$AB$89,10,0)+VLOOKUP($A59,'09'!$A$9:$AB$89,10,0)+VLOOKUP($A59,'10'!$A$9:$AB$89,10,0)+VLOOKUP($A59,'11'!$A$9:$Z$89,10,0)+VLOOKUP($A59,'12'!$A$9:$Z$89,10,0)</f>
        <v>14496.97</v>
      </c>
      <c r="K59" s="7">
        <f>+VLOOKUP($A59,'01'!$A$9:$AB$89,11,0)+VLOOKUP($A59,'02'!$A$9:$AB$89,11,0)+VLOOKUP($A59,'03'!$A$9:$AB$89,11,0)+VLOOKUP($A59,'04'!$A$9:$AB$89,11,0)+VLOOKUP($A59,'05'!$A$9:$AB$89,11,0)+VLOOKUP($A59,'06'!$A$9:$Z$89,11,0)+VLOOKUP($A59,'07'!$A$9:$AB$89,11,0)+VLOOKUP($A59,'08'!$A$9:$AB$89,11,0)+VLOOKUP($A59,'09'!$A$9:$AB$89,11,0)+VLOOKUP($A59,'10'!$A$9:$AB$89,11,0)+VLOOKUP($A59,'11'!$A$9:$Z$89,11,0)+VLOOKUP($A59,'12'!$A$9:$Z$89,11,0)</f>
        <v>11597.58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f>VLOOKUP($A60,'01'!$A$9:$AB$89,3,0)+VLOOKUP($A60,'02'!$A$9:$AB$89,3,0)+VLOOKUP($A60,'03'!$A$9:$AB$89,3,0)+VLOOKUP($A60,'04'!$A$9:$AB$89,3,0)+VLOOKUP($A60,'05'!$A$9:$AB$89,3,0)+VLOOKUP($A60,'06'!$A$9:$Z$89,3,0)+VLOOKUP($A60,'07'!$A$9:$AB$89,3,0)+VLOOKUP($A60,'08'!$A$9:$AB$89,3,0)+VLOOKUP($A60,'09'!$A$9:$AB$89,3,0)+VLOOKUP($A60,'10'!$A$9:$AB$89,3,0)+VLOOKUP($A60,'11'!$A$9:$Z$89,3,0)+VLOOKUP($A60,'12'!$A$9:$AA$89,3,0)</f>
        <v>3502604.79</v>
      </c>
      <c r="D60" s="20">
        <f>+VLOOKUP($A60,'01'!$A$9:$AB$89,4,0)+VLOOKUP($A60,'02'!$A$9:$AB$89,4,0)+VLOOKUP($A60,'03'!$A$9:$AB$89,4,0)+VLOOKUP($A60,'04'!$A$9:$AB$89,4,0)+VLOOKUP($A60,'05'!$A$9:$AB$89,4,0)+VLOOKUP($A60,'06'!$A$9:$Z$89,4,0)+VLOOKUP($A60,'07'!$A$9:$AB$89,4,0)+VLOOKUP($A60,'08'!$A$9:$AB$89,4,0)+VLOOKUP($A60,'09'!$A$9:$AB$89,4,0)+VLOOKUP($A60,'10'!$A$9:$AB$89,4,0)+VLOOKUP($A60,'11'!$A$9:$Z$89,4,0)+VLOOKUP($A60,'12'!$A$9:$AA$89,4,0)</f>
        <v>2802083.8699999996</v>
      </c>
      <c r="E60" s="20">
        <f>+VLOOKUP($A60,'01'!$A$9:$AB$89,5,0)+VLOOKUP($A60,'02'!$A$9:$AB$89,5,0)+VLOOKUP($A60,'03'!$A$9:$AB$89,5,0)+VLOOKUP($A60,'04'!$A$9:$AB$89,5,0)+VLOOKUP($A60,'05'!$A$9:$AB$89,5,0)+VLOOKUP($A60,'06'!$A$9:$Z$89,5,0)+VLOOKUP($A60,'07'!$A$9:$AB$89,5,0)+VLOOKUP($A60,'08'!$A$9:$AB$89,5,0)+VLOOKUP($A60,'09'!$A$9:$AB$89,5,0)+VLOOKUP($A60,'10'!$A$9:$AB$89,5,0)+VLOOKUP($A60,'11'!$A$9:$Z$89,5,0)+VLOOKUP($A60,'12'!$A$9:$AA$89,5,0)</f>
        <v>37628.610305899994</v>
      </c>
      <c r="F60" s="20">
        <f>+VLOOKUP($A60,'01'!$A$9:$AB$89,6,0)+VLOOKUP($A60,'02'!$A$9:$AB$89,6,0)+VLOOKUP($A60,'03'!$A$9:$AB$89,6,0)+VLOOKUP($A60,'04'!$A$9:$AB$89,6,0)+VLOOKUP($A60,'05'!$A$9:$AB$89,6,0)+VLOOKUP($A60,'06'!$A$9:$Z$89,6,0)+VLOOKUP($A60,'07'!$A$9:$AB$89,6,0)+VLOOKUP($A60,'08'!$A$9:$AB$89,6,0)+VLOOKUP($A60,'09'!$A$9:$AB$89,6,0)+VLOOKUP($A60,'10'!$A$9:$AB$89,6,0)+VLOOKUP($A60,'11'!$A$9:$Z$89,6,0)+VLOOKUP($A60,'12'!$A$9:$AA$89,6,0)</f>
        <v>30854.94</v>
      </c>
      <c r="G60" s="20">
        <f>+VLOOKUP($A60,'01'!$A$9:$AB$89,7,0)+VLOOKUP($A60,'02'!$A$9:$AB$89,7,0)+VLOOKUP($A60,'03'!$A$9:$AB$89,7,0)+VLOOKUP($A60,'04'!$A$9:$AB$89,7,0)+VLOOKUP($A60,'05'!$A$9:$AB$89,7,0)+VLOOKUP($A60,'06'!$A$9:$Z$89,7,0)+VLOOKUP($A60,'07'!$A$9:$AB$89,7,0)+VLOOKUP($A60,'08'!$A$9:$AB$89,7,0)+VLOOKUP($A60,'09'!$A$9:$AB$89,7,0)+VLOOKUP($A60,'10'!$A$9:$AB$89,7,0)+VLOOKUP($A60,'11'!$A$9:$Z$89,7,0)+VLOOKUP($A60,'12'!$A$9:$AA$89,7,0)</f>
        <v>95502.85</v>
      </c>
      <c r="H60" s="7">
        <f>+VLOOKUP($A60,'01'!$A$9:$AB$89,8,0)+VLOOKUP($A60,'02'!$A$9:$AB$89,8,0)+VLOOKUP($A60,'03'!$A$9:$AB$89,8,0)+VLOOKUP($A60,'04'!$A$9:$AB$89,8,0)+VLOOKUP($A60,'05'!$A$9:$AB$89,8,0)+VLOOKUP($A60,'06'!$A$9:$Z$89,8,0)+VLOOKUP($A60,'07'!$A$9:$AB$89,8,0)+VLOOKUP($A60,'08'!$A$9:$AB$89,8,0)+VLOOKUP($A60,'09'!$A$9:$AB$89,8,0)+VLOOKUP($A60,'10'!$A$9:$AB$89,8,0)+VLOOKUP($A60,'11'!$A$9:$Z$89,8,0)+VLOOKUP($A60,'12'!$A$9:$AA$89,8,0)</f>
        <v>76402.510000000009</v>
      </c>
      <c r="I60" s="8">
        <f>+VLOOKUP($A60,'01'!$A$9:$AB$89,9,0)+VLOOKUP($A60,'02'!$A$9:$AB$89,9,0)+VLOOKUP($A60,'03'!$A$9:$AB$89,9,0)+VLOOKUP($A60,'04'!$A$9:$AB$89,9,0)+VLOOKUP($A60,'05'!$A$9:$AB$89,9,0)+VLOOKUP($A60,'06'!$A$9:$Z$89,9,0)+VLOOKUP($A60,'07'!$A$9:$AB$89,9,0)+VLOOKUP($A60,'08'!$A$9:$AB$89,9,0)+VLOOKUP($A60,'09'!$A$9:$AB$89,9,0)+VLOOKUP($A60,'10'!$A$9:$AB$89,9,0)+VLOOKUP($A60,'11'!$A$9:$Z$89,9,0)+VLOOKUP($A60,'12'!$A$9:$Z$89,9,0)</f>
        <v>3430.58</v>
      </c>
      <c r="J60" s="20">
        <f>+VLOOKUP($A60,'01'!$A$9:$AB$89,10,0)+VLOOKUP($A60,'02'!$A$9:$AB$89,10,0)+VLOOKUP($A60,'03'!$A$9:$AB$89,10,0)+VLOOKUP($A60,'04'!$A$9:$AB$89,10,0)+VLOOKUP($A60,'05'!$A$9:$AB$89,10,0)+VLOOKUP($A60,'06'!$A$9:$Z$89,10,0)+VLOOKUP($A60,'07'!$A$9:$AB$89,10,0)+VLOOKUP($A60,'08'!$A$9:$AB$89,10,0)+VLOOKUP($A60,'09'!$A$9:$AB$89,10,0)+VLOOKUP($A60,'10'!$A$9:$AB$89,10,0)+VLOOKUP($A60,'11'!$A$9:$Z$89,10,0)+VLOOKUP($A60,'12'!$A$9:$Z$89,10,0)</f>
        <v>7874.55</v>
      </c>
      <c r="K60" s="7">
        <f>+VLOOKUP($A60,'01'!$A$9:$AB$89,11,0)+VLOOKUP($A60,'02'!$A$9:$AB$89,11,0)+VLOOKUP($A60,'03'!$A$9:$AB$89,11,0)+VLOOKUP($A60,'04'!$A$9:$AB$89,11,0)+VLOOKUP($A60,'05'!$A$9:$AB$89,11,0)+VLOOKUP($A60,'06'!$A$9:$Z$89,11,0)+VLOOKUP($A60,'07'!$A$9:$AB$89,11,0)+VLOOKUP($A60,'08'!$A$9:$AB$89,11,0)+VLOOKUP($A60,'09'!$A$9:$AB$89,11,0)+VLOOKUP($A60,'10'!$A$9:$AB$89,11,0)+VLOOKUP($A60,'11'!$A$9:$Z$89,11,0)+VLOOKUP($A60,'12'!$A$9:$Z$89,11,0)</f>
        <v>6299.64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f>VLOOKUP($A61,'01'!$A$9:$AB$89,3,0)+VLOOKUP($A61,'02'!$A$9:$AB$89,3,0)+VLOOKUP($A61,'03'!$A$9:$AB$89,3,0)+VLOOKUP($A61,'04'!$A$9:$AB$89,3,0)+VLOOKUP($A61,'05'!$A$9:$AB$89,3,0)+VLOOKUP($A61,'06'!$A$9:$Z$89,3,0)+VLOOKUP($A61,'07'!$A$9:$AB$89,3,0)+VLOOKUP($A61,'08'!$A$9:$AB$89,3,0)+VLOOKUP($A61,'09'!$A$9:$AB$89,3,0)+VLOOKUP($A61,'10'!$A$9:$AB$89,3,0)+VLOOKUP($A61,'11'!$A$9:$Z$89,3,0)+VLOOKUP($A61,'12'!$A$9:$AA$89,3,0)</f>
        <v>6194399.9799999995</v>
      </c>
      <c r="D61" s="20">
        <f>+VLOOKUP($A61,'01'!$A$9:$AB$89,4,0)+VLOOKUP($A61,'02'!$A$9:$AB$89,4,0)+VLOOKUP($A61,'03'!$A$9:$AB$89,4,0)+VLOOKUP($A61,'04'!$A$9:$AB$89,4,0)+VLOOKUP($A61,'05'!$A$9:$AB$89,4,0)+VLOOKUP($A61,'06'!$A$9:$Z$89,4,0)+VLOOKUP($A61,'07'!$A$9:$AB$89,4,0)+VLOOKUP($A61,'08'!$A$9:$AB$89,4,0)+VLOOKUP($A61,'09'!$A$9:$AB$89,4,0)+VLOOKUP($A61,'10'!$A$9:$AB$89,4,0)+VLOOKUP($A61,'11'!$A$9:$Z$89,4,0)+VLOOKUP($A61,'12'!$A$9:$AA$89,4,0)</f>
        <v>4955519.96</v>
      </c>
      <c r="E61" s="20">
        <f>+VLOOKUP($A61,'01'!$A$9:$AB$89,5,0)+VLOOKUP($A61,'02'!$A$9:$AB$89,5,0)+VLOOKUP($A61,'03'!$A$9:$AB$89,5,0)+VLOOKUP($A61,'04'!$A$9:$AB$89,5,0)+VLOOKUP($A61,'05'!$A$9:$AB$89,5,0)+VLOOKUP($A61,'06'!$A$9:$Z$89,5,0)+VLOOKUP($A61,'07'!$A$9:$AB$89,5,0)+VLOOKUP($A61,'08'!$A$9:$AB$89,5,0)+VLOOKUP($A61,'09'!$A$9:$AB$89,5,0)+VLOOKUP($A61,'10'!$A$9:$AB$89,5,0)+VLOOKUP($A61,'11'!$A$9:$Z$89,5,0)+VLOOKUP($A61,'12'!$A$9:$AA$89,5,0)</f>
        <v>72597.954865799999</v>
      </c>
      <c r="F61" s="20">
        <f>+VLOOKUP($A61,'01'!$A$9:$AB$89,6,0)+VLOOKUP($A61,'02'!$A$9:$AB$89,6,0)+VLOOKUP($A61,'03'!$A$9:$AB$89,6,0)+VLOOKUP($A61,'04'!$A$9:$AB$89,6,0)+VLOOKUP($A61,'05'!$A$9:$AB$89,6,0)+VLOOKUP($A61,'06'!$A$9:$Z$89,6,0)+VLOOKUP($A61,'07'!$A$9:$AB$89,6,0)+VLOOKUP($A61,'08'!$A$9:$AB$89,6,0)+VLOOKUP($A61,'09'!$A$9:$AB$89,6,0)+VLOOKUP($A61,'10'!$A$9:$AB$89,6,0)+VLOOKUP($A61,'11'!$A$9:$Z$89,6,0)+VLOOKUP($A61,'12'!$A$9:$AA$89,6,0)</f>
        <v>54548.979999999996</v>
      </c>
      <c r="G61" s="20">
        <f>+VLOOKUP($A61,'01'!$A$9:$AB$89,7,0)+VLOOKUP($A61,'02'!$A$9:$AB$89,7,0)+VLOOKUP($A61,'03'!$A$9:$AB$89,7,0)+VLOOKUP($A61,'04'!$A$9:$AB$89,7,0)+VLOOKUP($A61,'05'!$A$9:$AB$89,7,0)+VLOOKUP($A61,'06'!$A$9:$Z$89,7,0)+VLOOKUP($A61,'07'!$A$9:$AB$89,7,0)+VLOOKUP($A61,'08'!$A$9:$AB$89,7,0)+VLOOKUP($A61,'09'!$A$9:$AB$89,7,0)+VLOOKUP($A61,'10'!$A$9:$AB$89,7,0)+VLOOKUP($A61,'11'!$A$9:$Z$89,7,0)+VLOOKUP($A61,'12'!$A$9:$AA$89,7,0)</f>
        <v>206635.68</v>
      </c>
      <c r="H61" s="7">
        <f>+VLOOKUP($A61,'01'!$A$9:$AB$89,8,0)+VLOOKUP($A61,'02'!$A$9:$AB$89,8,0)+VLOOKUP($A61,'03'!$A$9:$AB$89,8,0)+VLOOKUP($A61,'04'!$A$9:$AB$89,8,0)+VLOOKUP($A61,'05'!$A$9:$AB$89,8,0)+VLOOKUP($A61,'06'!$A$9:$Z$89,8,0)+VLOOKUP($A61,'07'!$A$9:$AB$89,8,0)+VLOOKUP($A61,'08'!$A$9:$AB$89,8,0)+VLOOKUP($A61,'09'!$A$9:$AB$89,8,0)+VLOOKUP($A61,'10'!$A$9:$AB$89,8,0)+VLOOKUP($A61,'11'!$A$9:$Z$89,8,0)+VLOOKUP($A61,'12'!$A$9:$AA$89,8,0)</f>
        <v>165308.79</v>
      </c>
      <c r="I61" s="8">
        <f>+VLOOKUP($A61,'01'!$A$9:$AB$89,9,0)+VLOOKUP($A61,'02'!$A$9:$AB$89,9,0)+VLOOKUP($A61,'03'!$A$9:$AB$89,9,0)+VLOOKUP($A61,'04'!$A$9:$AB$89,9,0)+VLOOKUP($A61,'05'!$A$9:$AB$89,9,0)+VLOOKUP($A61,'06'!$A$9:$Z$89,9,0)+VLOOKUP($A61,'07'!$A$9:$AB$89,9,0)+VLOOKUP($A61,'08'!$A$9:$AB$89,9,0)+VLOOKUP($A61,'09'!$A$9:$AB$89,9,0)+VLOOKUP($A61,'10'!$A$9:$AB$89,9,0)+VLOOKUP($A61,'11'!$A$9:$Z$89,9,0)+VLOOKUP($A61,'12'!$A$9:$Z$89,9,0)</f>
        <v>7736.67</v>
      </c>
      <c r="J61" s="20">
        <f>+VLOOKUP($A61,'01'!$A$9:$AB$89,10,0)+VLOOKUP($A61,'02'!$A$9:$AB$89,10,0)+VLOOKUP($A61,'03'!$A$9:$AB$89,10,0)+VLOOKUP($A61,'04'!$A$9:$AB$89,10,0)+VLOOKUP($A61,'05'!$A$9:$AB$89,10,0)+VLOOKUP($A61,'06'!$A$9:$Z$89,10,0)+VLOOKUP($A61,'07'!$A$9:$AB$89,10,0)+VLOOKUP($A61,'08'!$A$9:$AB$89,10,0)+VLOOKUP($A61,'09'!$A$9:$AB$89,10,0)+VLOOKUP($A61,'10'!$A$9:$AB$89,10,0)+VLOOKUP($A61,'11'!$A$9:$Z$89,10,0)+VLOOKUP($A61,'12'!$A$9:$Z$89,10,0)</f>
        <v>15192.6</v>
      </c>
      <c r="K61" s="7">
        <f>+VLOOKUP($A61,'01'!$A$9:$AB$89,11,0)+VLOOKUP($A61,'02'!$A$9:$AB$89,11,0)+VLOOKUP($A61,'03'!$A$9:$AB$89,11,0)+VLOOKUP($A61,'04'!$A$9:$AB$89,11,0)+VLOOKUP($A61,'05'!$A$9:$AB$89,11,0)+VLOOKUP($A61,'06'!$A$9:$Z$89,11,0)+VLOOKUP($A61,'07'!$A$9:$AB$89,11,0)+VLOOKUP($A61,'08'!$A$9:$AB$89,11,0)+VLOOKUP($A61,'09'!$A$9:$AB$89,11,0)+VLOOKUP($A61,'10'!$A$9:$AB$89,11,0)+VLOOKUP($A61,'11'!$A$9:$Z$89,11,0)+VLOOKUP($A61,'12'!$A$9:$Z$89,11,0)</f>
        <v>12154.08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f>VLOOKUP($A62,'01'!$A$9:$AB$89,3,0)+VLOOKUP($A62,'02'!$A$9:$AB$89,3,0)+VLOOKUP($A62,'03'!$A$9:$AB$89,3,0)+VLOOKUP($A62,'04'!$A$9:$AB$89,3,0)+VLOOKUP($A62,'05'!$A$9:$AB$89,3,0)+VLOOKUP($A62,'06'!$A$9:$Z$89,3,0)+VLOOKUP($A62,'07'!$A$9:$AB$89,3,0)+VLOOKUP($A62,'08'!$A$9:$AB$89,3,0)+VLOOKUP($A62,'09'!$A$9:$AB$89,3,0)+VLOOKUP($A62,'10'!$A$9:$AB$89,3,0)+VLOOKUP($A62,'11'!$A$9:$Z$89,3,0)+VLOOKUP($A62,'12'!$A$9:$AA$89,3,0)</f>
        <v>3192846.68</v>
      </c>
      <c r="D62" s="20">
        <f>+VLOOKUP($A62,'01'!$A$9:$AB$89,4,0)+VLOOKUP($A62,'02'!$A$9:$AB$89,4,0)+VLOOKUP($A62,'03'!$A$9:$AB$89,4,0)+VLOOKUP($A62,'04'!$A$9:$AB$89,4,0)+VLOOKUP($A62,'05'!$A$9:$AB$89,4,0)+VLOOKUP($A62,'06'!$A$9:$Z$89,4,0)+VLOOKUP($A62,'07'!$A$9:$AB$89,4,0)+VLOOKUP($A62,'08'!$A$9:$AB$89,4,0)+VLOOKUP($A62,'09'!$A$9:$AB$89,4,0)+VLOOKUP($A62,'10'!$A$9:$AB$89,4,0)+VLOOKUP($A62,'11'!$A$9:$Z$89,4,0)+VLOOKUP($A62,'12'!$A$9:$AA$89,4,0)</f>
        <v>2554277.3600000003</v>
      </c>
      <c r="E62" s="20">
        <f>+VLOOKUP($A62,'01'!$A$9:$AB$89,5,0)+VLOOKUP($A62,'02'!$A$9:$AB$89,5,0)+VLOOKUP($A62,'03'!$A$9:$AB$89,5,0)+VLOOKUP($A62,'04'!$A$9:$AB$89,5,0)+VLOOKUP($A62,'05'!$A$9:$AB$89,5,0)+VLOOKUP($A62,'06'!$A$9:$Z$89,5,0)+VLOOKUP($A62,'07'!$A$9:$AB$89,5,0)+VLOOKUP($A62,'08'!$A$9:$AB$89,5,0)+VLOOKUP($A62,'09'!$A$9:$AB$89,5,0)+VLOOKUP($A62,'10'!$A$9:$AB$89,5,0)+VLOOKUP($A62,'11'!$A$9:$Z$89,5,0)+VLOOKUP($A62,'12'!$A$9:$AA$89,5,0)</f>
        <v>37362.683731300007</v>
      </c>
      <c r="F62" s="20">
        <f>+VLOOKUP($A62,'01'!$A$9:$AB$89,6,0)+VLOOKUP($A62,'02'!$A$9:$AB$89,6,0)+VLOOKUP($A62,'03'!$A$9:$AB$89,6,0)+VLOOKUP($A62,'04'!$A$9:$AB$89,6,0)+VLOOKUP($A62,'05'!$A$9:$AB$89,6,0)+VLOOKUP($A62,'06'!$A$9:$Z$89,6,0)+VLOOKUP($A62,'07'!$A$9:$AB$89,6,0)+VLOOKUP($A62,'08'!$A$9:$AB$89,6,0)+VLOOKUP($A62,'09'!$A$9:$AB$89,6,0)+VLOOKUP($A62,'10'!$A$9:$AB$89,6,0)+VLOOKUP($A62,'11'!$A$9:$Z$89,6,0)+VLOOKUP($A62,'12'!$A$9:$AA$89,6,0)</f>
        <v>28116.95</v>
      </c>
      <c r="G62" s="20">
        <f>+VLOOKUP($A62,'01'!$A$9:$AB$89,7,0)+VLOOKUP($A62,'02'!$A$9:$AB$89,7,0)+VLOOKUP($A62,'03'!$A$9:$AB$89,7,0)+VLOOKUP($A62,'04'!$A$9:$AB$89,7,0)+VLOOKUP($A62,'05'!$A$9:$AB$89,7,0)+VLOOKUP($A62,'06'!$A$9:$Z$89,7,0)+VLOOKUP($A62,'07'!$A$9:$AB$89,7,0)+VLOOKUP($A62,'08'!$A$9:$AB$89,7,0)+VLOOKUP($A62,'09'!$A$9:$AB$89,7,0)+VLOOKUP($A62,'10'!$A$9:$AB$89,7,0)+VLOOKUP($A62,'11'!$A$9:$Z$89,7,0)+VLOOKUP($A62,'12'!$A$9:$AA$89,7,0)</f>
        <v>178694.08</v>
      </c>
      <c r="H62" s="7">
        <f>+VLOOKUP($A62,'01'!$A$9:$AB$89,8,0)+VLOOKUP($A62,'02'!$A$9:$AB$89,8,0)+VLOOKUP($A62,'03'!$A$9:$AB$89,8,0)+VLOOKUP($A62,'04'!$A$9:$AB$89,8,0)+VLOOKUP($A62,'05'!$A$9:$AB$89,8,0)+VLOOKUP($A62,'06'!$A$9:$Z$89,8,0)+VLOOKUP($A62,'07'!$A$9:$AB$89,8,0)+VLOOKUP($A62,'08'!$A$9:$AB$89,8,0)+VLOOKUP($A62,'09'!$A$9:$AB$89,8,0)+VLOOKUP($A62,'10'!$A$9:$AB$89,8,0)+VLOOKUP($A62,'11'!$A$9:$Z$89,8,0)+VLOOKUP($A62,'12'!$A$9:$AA$89,8,0)</f>
        <v>142955.49</v>
      </c>
      <c r="I62" s="8">
        <f>+VLOOKUP($A62,'01'!$A$9:$AB$89,9,0)+VLOOKUP($A62,'02'!$A$9:$AB$89,9,0)+VLOOKUP($A62,'03'!$A$9:$AB$89,9,0)+VLOOKUP($A62,'04'!$A$9:$AB$89,9,0)+VLOOKUP($A62,'05'!$A$9:$AB$89,9,0)+VLOOKUP($A62,'06'!$A$9:$Z$89,9,0)+VLOOKUP($A62,'07'!$A$9:$AB$89,9,0)+VLOOKUP($A62,'08'!$A$9:$AB$89,9,0)+VLOOKUP($A62,'09'!$A$9:$AB$89,9,0)+VLOOKUP($A62,'10'!$A$9:$AB$89,9,0)+VLOOKUP($A62,'11'!$A$9:$Z$89,9,0)+VLOOKUP($A62,'12'!$A$9:$Z$89,9,0)</f>
        <v>6628.03</v>
      </c>
      <c r="J62" s="20">
        <f>+VLOOKUP($A62,'01'!$A$9:$AB$89,10,0)+VLOOKUP($A62,'02'!$A$9:$AB$89,10,0)+VLOOKUP($A62,'03'!$A$9:$AB$89,10,0)+VLOOKUP($A62,'04'!$A$9:$AB$89,10,0)+VLOOKUP($A62,'05'!$A$9:$AB$89,10,0)+VLOOKUP($A62,'06'!$A$9:$Z$89,10,0)+VLOOKUP($A62,'07'!$A$9:$AB$89,10,0)+VLOOKUP($A62,'08'!$A$9:$AB$89,10,0)+VLOOKUP($A62,'09'!$A$9:$AB$89,10,0)+VLOOKUP($A62,'10'!$A$9:$AB$89,10,0)+VLOOKUP($A62,'11'!$A$9:$Z$89,10,0)+VLOOKUP($A62,'12'!$A$9:$Z$89,10,0)</f>
        <v>7818.9</v>
      </c>
      <c r="K62" s="7">
        <f>+VLOOKUP($A62,'01'!$A$9:$AB$89,11,0)+VLOOKUP($A62,'02'!$A$9:$AB$89,11,0)+VLOOKUP($A62,'03'!$A$9:$AB$89,11,0)+VLOOKUP($A62,'04'!$A$9:$AB$89,11,0)+VLOOKUP($A62,'05'!$A$9:$AB$89,11,0)+VLOOKUP($A62,'06'!$A$9:$Z$89,11,0)+VLOOKUP($A62,'07'!$A$9:$AB$89,11,0)+VLOOKUP($A62,'08'!$A$9:$AB$89,11,0)+VLOOKUP($A62,'09'!$A$9:$AB$89,11,0)+VLOOKUP($A62,'10'!$A$9:$AB$89,11,0)+VLOOKUP($A62,'11'!$A$9:$Z$89,11,0)+VLOOKUP($A62,'12'!$A$9:$Z$89,11,0)</f>
        <v>6255.12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f>VLOOKUP($A63,'01'!$A$9:$AB$89,3,0)+VLOOKUP($A63,'02'!$A$9:$AB$89,3,0)+VLOOKUP($A63,'03'!$A$9:$AB$89,3,0)+VLOOKUP($A63,'04'!$A$9:$AB$89,3,0)+VLOOKUP($A63,'05'!$A$9:$AB$89,3,0)+VLOOKUP($A63,'06'!$A$9:$Z$89,3,0)+VLOOKUP($A63,'07'!$A$9:$AB$89,3,0)+VLOOKUP($A63,'08'!$A$9:$AB$89,3,0)+VLOOKUP($A63,'09'!$A$9:$AB$89,3,0)+VLOOKUP($A63,'10'!$A$9:$AB$89,3,0)+VLOOKUP($A63,'11'!$A$9:$Z$89,3,0)+VLOOKUP($A63,'12'!$A$9:$AA$89,3,0)</f>
        <v>15650282.91</v>
      </c>
      <c r="D63" s="20">
        <f>+VLOOKUP($A63,'01'!$A$9:$AB$89,4,0)+VLOOKUP($A63,'02'!$A$9:$AB$89,4,0)+VLOOKUP($A63,'03'!$A$9:$AB$89,4,0)+VLOOKUP($A63,'04'!$A$9:$AB$89,4,0)+VLOOKUP($A63,'05'!$A$9:$AB$89,4,0)+VLOOKUP($A63,'06'!$A$9:$Z$89,4,0)+VLOOKUP($A63,'07'!$A$9:$AB$89,4,0)+VLOOKUP($A63,'08'!$A$9:$AB$89,4,0)+VLOOKUP($A63,'09'!$A$9:$AB$89,4,0)+VLOOKUP($A63,'10'!$A$9:$AB$89,4,0)+VLOOKUP($A63,'11'!$A$9:$Z$89,4,0)+VLOOKUP($A63,'12'!$A$9:$AA$89,4,0)</f>
        <v>12520226.359999999</v>
      </c>
      <c r="E63" s="20">
        <f>+VLOOKUP($A63,'01'!$A$9:$AB$89,5,0)+VLOOKUP($A63,'02'!$A$9:$AB$89,5,0)+VLOOKUP($A63,'03'!$A$9:$AB$89,5,0)+VLOOKUP($A63,'04'!$A$9:$AB$89,5,0)+VLOOKUP($A63,'05'!$A$9:$AB$89,5,0)+VLOOKUP($A63,'06'!$A$9:$Z$89,5,0)+VLOOKUP($A63,'07'!$A$9:$AB$89,5,0)+VLOOKUP($A63,'08'!$A$9:$AB$89,5,0)+VLOOKUP($A63,'09'!$A$9:$AB$89,5,0)+VLOOKUP($A63,'10'!$A$9:$AB$89,5,0)+VLOOKUP($A63,'11'!$A$9:$Z$89,5,0)+VLOOKUP($A63,'12'!$A$9:$AA$89,5,0)</f>
        <v>174314.86965029998</v>
      </c>
      <c r="F63" s="20">
        <f>+VLOOKUP($A63,'01'!$A$9:$AB$89,6,0)+VLOOKUP($A63,'02'!$A$9:$AB$89,6,0)+VLOOKUP($A63,'03'!$A$9:$AB$89,6,0)+VLOOKUP($A63,'04'!$A$9:$AB$89,6,0)+VLOOKUP($A63,'05'!$A$9:$AB$89,6,0)+VLOOKUP($A63,'06'!$A$9:$Z$89,6,0)+VLOOKUP($A63,'07'!$A$9:$AB$89,6,0)+VLOOKUP($A63,'08'!$A$9:$AB$89,6,0)+VLOOKUP($A63,'09'!$A$9:$AB$89,6,0)+VLOOKUP($A63,'10'!$A$9:$AB$89,6,0)+VLOOKUP($A63,'11'!$A$9:$Z$89,6,0)+VLOOKUP($A63,'12'!$A$9:$AA$89,6,0)</f>
        <v>137846.75</v>
      </c>
      <c r="G63" s="20">
        <f>+VLOOKUP($A63,'01'!$A$9:$AB$89,7,0)+VLOOKUP($A63,'02'!$A$9:$AB$89,7,0)+VLOOKUP($A63,'03'!$A$9:$AB$89,7,0)+VLOOKUP($A63,'04'!$A$9:$AB$89,7,0)+VLOOKUP($A63,'05'!$A$9:$AB$89,7,0)+VLOOKUP($A63,'06'!$A$9:$Z$89,7,0)+VLOOKUP($A63,'07'!$A$9:$AB$89,7,0)+VLOOKUP($A63,'08'!$A$9:$AB$89,7,0)+VLOOKUP($A63,'09'!$A$9:$AB$89,7,0)+VLOOKUP($A63,'10'!$A$9:$AB$89,7,0)+VLOOKUP($A63,'11'!$A$9:$Z$89,7,0)+VLOOKUP($A63,'12'!$A$9:$AA$89,7,0)</f>
        <v>914059.17999999993</v>
      </c>
      <c r="H63" s="7">
        <f>+VLOOKUP($A63,'01'!$A$9:$AB$89,8,0)+VLOOKUP($A63,'02'!$A$9:$AB$89,8,0)+VLOOKUP($A63,'03'!$A$9:$AB$89,8,0)+VLOOKUP($A63,'04'!$A$9:$AB$89,8,0)+VLOOKUP($A63,'05'!$A$9:$AB$89,8,0)+VLOOKUP($A63,'06'!$A$9:$Z$89,8,0)+VLOOKUP($A63,'07'!$A$9:$AB$89,8,0)+VLOOKUP($A63,'08'!$A$9:$AB$89,8,0)+VLOOKUP($A63,'09'!$A$9:$AB$89,8,0)+VLOOKUP($A63,'10'!$A$9:$AB$89,8,0)+VLOOKUP($A63,'11'!$A$9:$Z$89,8,0)+VLOOKUP($A63,'12'!$A$9:$AA$89,8,0)</f>
        <v>731247.57000000007</v>
      </c>
      <c r="I63" s="8">
        <f>+VLOOKUP($A63,'01'!$A$9:$AB$89,9,0)+VLOOKUP($A63,'02'!$A$9:$AB$89,9,0)+VLOOKUP($A63,'03'!$A$9:$AB$89,9,0)+VLOOKUP($A63,'04'!$A$9:$AB$89,9,0)+VLOOKUP($A63,'05'!$A$9:$AB$89,9,0)+VLOOKUP($A63,'06'!$A$9:$Z$89,9,0)+VLOOKUP($A63,'07'!$A$9:$AB$89,9,0)+VLOOKUP($A63,'08'!$A$9:$AB$89,9,0)+VLOOKUP($A63,'09'!$A$9:$AB$89,9,0)+VLOOKUP($A63,'10'!$A$9:$AB$89,9,0)+VLOOKUP($A63,'11'!$A$9:$Z$89,9,0)+VLOOKUP($A63,'12'!$A$9:$Z$89,9,0)</f>
        <v>16886.419999999998</v>
      </c>
      <c r="J63" s="20">
        <f>+VLOOKUP($A63,'01'!$A$9:$AB$89,10,0)+VLOOKUP($A63,'02'!$A$9:$AB$89,10,0)+VLOOKUP($A63,'03'!$A$9:$AB$89,10,0)+VLOOKUP($A63,'04'!$A$9:$AB$89,10,0)+VLOOKUP($A63,'05'!$A$9:$AB$89,10,0)+VLOOKUP($A63,'06'!$A$9:$Z$89,10,0)+VLOOKUP($A63,'07'!$A$9:$AB$89,10,0)+VLOOKUP($A63,'08'!$A$9:$AB$89,10,0)+VLOOKUP($A63,'09'!$A$9:$AB$89,10,0)+VLOOKUP($A63,'10'!$A$9:$AB$89,10,0)+VLOOKUP($A63,'11'!$A$9:$Z$89,10,0)+VLOOKUP($A63,'12'!$A$9:$Z$89,10,0)</f>
        <v>36478.93</v>
      </c>
      <c r="K63" s="7">
        <f>+VLOOKUP($A63,'01'!$A$9:$AB$89,11,0)+VLOOKUP($A63,'02'!$A$9:$AB$89,11,0)+VLOOKUP($A63,'03'!$A$9:$AB$89,11,0)+VLOOKUP($A63,'04'!$A$9:$AB$89,11,0)+VLOOKUP($A63,'05'!$A$9:$AB$89,11,0)+VLOOKUP($A63,'06'!$A$9:$Z$89,11,0)+VLOOKUP($A63,'07'!$A$9:$AB$89,11,0)+VLOOKUP($A63,'08'!$A$9:$AB$89,11,0)+VLOOKUP($A63,'09'!$A$9:$AB$89,11,0)+VLOOKUP($A63,'10'!$A$9:$AB$89,11,0)+VLOOKUP($A63,'11'!$A$9:$Z$89,11,0)+VLOOKUP($A63,'12'!$A$9:$Z$89,11,0)</f>
        <v>29183.14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f>VLOOKUP($A64,'01'!$A$9:$AB$89,3,0)+VLOOKUP($A64,'02'!$A$9:$AB$89,3,0)+VLOOKUP($A64,'03'!$A$9:$AB$89,3,0)+VLOOKUP($A64,'04'!$A$9:$AB$89,3,0)+VLOOKUP($A64,'05'!$A$9:$AB$89,3,0)+VLOOKUP($A64,'06'!$A$9:$Z$89,3,0)+VLOOKUP($A64,'07'!$A$9:$AB$89,3,0)+VLOOKUP($A64,'08'!$A$9:$AB$89,3,0)+VLOOKUP($A64,'09'!$A$9:$AB$89,3,0)+VLOOKUP($A64,'10'!$A$9:$AB$89,3,0)+VLOOKUP($A64,'11'!$A$9:$Z$89,3,0)+VLOOKUP($A64,'12'!$A$9:$AA$89,3,0)</f>
        <v>5427130.1600000001</v>
      </c>
      <c r="D64" s="20">
        <f>+VLOOKUP($A64,'01'!$A$9:$AB$89,4,0)+VLOOKUP($A64,'02'!$A$9:$AB$89,4,0)+VLOOKUP($A64,'03'!$A$9:$AB$89,4,0)+VLOOKUP($A64,'04'!$A$9:$AB$89,4,0)+VLOOKUP($A64,'05'!$A$9:$AB$89,4,0)+VLOOKUP($A64,'06'!$A$9:$Z$89,4,0)+VLOOKUP($A64,'07'!$A$9:$AB$89,4,0)+VLOOKUP($A64,'08'!$A$9:$AB$89,4,0)+VLOOKUP($A64,'09'!$A$9:$AB$89,4,0)+VLOOKUP($A64,'10'!$A$9:$AB$89,4,0)+VLOOKUP($A64,'11'!$A$9:$Z$89,4,0)+VLOOKUP($A64,'12'!$A$9:$AA$89,4,0)</f>
        <v>4341704.120000001</v>
      </c>
      <c r="E64" s="20">
        <f>+VLOOKUP($A64,'01'!$A$9:$AB$89,5,0)+VLOOKUP($A64,'02'!$A$9:$AB$89,5,0)+VLOOKUP($A64,'03'!$A$9:$AB$89,5,0)+VLOOKUP($A64,'04'!$A$9:$AB$89,5,0)+VLOOKUP($A64,'05'!$A$9:$AB$89,5,0)+VLOOKUP($A64,'06'!$A$9:$Z$89,5,0)+VLOOKUP($A64,'07'!$A$9:$AB$89,5,0)+VLOOKUP($A64,'08'!$A$9:$AB$89,5,0)+VLOOKUP($A64,'09'!$A$9:$AB$89,5,0)+VLOOKUP($A64,'10'!$A$9:$AB$89,5,0)+VLOOKUP($A64,'11'!$A$9:$Z$89,5,0)+VLOOKUP($A64,'12'!$A$9:$AA$89,5,0)</f>
        <v>57971.993262799995</v>
      </c>
      <c r="F64" s="20">
        <f>+VLOOKUP($A64,'01'!$A$9:$AB$89,6,0)+VLOOKUP($A64,'02'!$A$9:$AB$89,6,0)+VLOOKUP($A64,'03'!$A$9:$AB$89,6,0)+VLOOKUP($A64,'04'!$A$9:$AB$89,6,0)+VLOOKUP($A64,'05'!$A$9:$AB$89,6,0)+VLOOKUP($A64,'06'!$A$9:$Z$89,6,0)+VLOOKUP($A64,'07'!$A$9:$AB$89,6,0)+VLOOKUP($A64,'08'!$A$9:$AB$89,6,0)+VLOOKUP($A64,'09'!$A$9:$AB$89,6,0)+VLOOKUP($A64,'10'!$A$9:$AB$89,6,0)+VLOOKUP($A64,'11'!$A$9:$Z$89,6,0)+VLOOKUP($A64,'12'!$A$9:$AA$89,6,0)</f>
        <v>47809.350000000006</v>
      </c>
      <c r="G64" s="20">
        <f>+VLOOKUP($A64,'01'!$A$9:$AB$89,7,0)+VLOOKUP($A64,'02'!$A$9:$AB$89,7,0)+VLOOKUP($A64,'03'!$A$9:$AB$89,7,0)+VLOOKUP($A64,'04'!$A$9:$AB$89,7,0)+VLOOKUP($A64,'05'!$A$9:$AB$89,7,0)+VLOOKUP($A64,'06'!$A$9:$Z$89,7,0)+VLOOKUP($A64,'07'!$A$9:$AB$89,7,0)+VLOOKUP($A64,'08'!$A$9:$AB$89,7,0)+VLOOKUP($A64,'09'!$A$9:$AB$89,7,0)+VLOOKUP($A64,'10'!$A$9:$AB$89,7,0)+VLOOKUP($A64,'11'!$A$9:$Z$89,7,0)+VLOOKUP($A64,'12'!$A$9:$AA$89,7,0)</f>
        <v>236361.4</v>
      </c>
      <c r="H64" s="7">
        <f>+VLOOKUP($A64,'01'!$A$9:$AB$89,8,0)+VLOOKUP($A64,'02'!$A$9:$AB$89,8,0)+VLOOKUP($A64,'03'!$A$9:$AB$89,8,0)+VLOOKUP($A64,'04'!$A$9:$AB$89,8,0)+VLOOKUP($A64,'05'!$A$9:$AB$89,8,0)+VLOOKUP($A64,'06'!$A$9:$Z$89,8,0)+VLOOKUP($A64,'07'!$A$9:$AB$89,8,0)+VLOOKUP($A64,'08'!$A$9:$AB$89,8,0)+VLOOKUP($A64,'09'!$A$9:$AB$89,8,0)+VLOOKUP($A64,'10'!$A$9:$AB$89,8,0)+VLOOKUP($A64,'11'!$A$9:$Z$89,8,0)+VLOOKUP($A64,'12'!$A$9:$AA$89,8,0)</f>
        <v>189089.37</v>
      </c>
      <c r="I64" s="8">
        <f>+VLOOKUP($A64,'01'!$A$9:$AB$89,9,0)+VLOOKUP($A64,'02'!$A$9:$AB$89,9,0)+VLOOKUP($A64,'03'!$A$9:$AB$89,9,0)+VLOOKUP($A64,'04'!$A$9:$AB$89,9,0)+VLOOKUP($A64,'05'!$A$9:$AB$89,9,0)+VLOOKUP($A64,'06'!$A$9:$Z$89,9,0)+VLOOKUP($A64,'07'!$A$9:$AB$89,9,0)+VLOOKUP($A64,'08'!$A$9:$AB$89,9,0)+VLOOKUP($A64,'09'!$A$9:$AB$89,9,0)+VLOOKUP($A64,'10'!$A$9:$AB$89,9,0)+VLOOKUP($A64,'11'!$A$9:$Z$89,9,0)+VLOOKUP($A64,'12'!$A$9:$Z$89,9,0)</f>
        <v>8613.59</v>
      </c>
      <c r="J64" s="20">
        <f>+VLOOKUP($A64,'01'!$A$9:$AB$89,10,0)+VLOOKUP($A64,'02'!$A$9:$AB$89,10,0)+VLOOKUP($A64,'03'!$A$9:$AB$89,10,0)+VLOOKUP($A64,'04'!$A$9:$AB$89,10,0)+VLOOKUP($A64,'05'!$A$9:$AB$89,10,0)+VLOOKUP($A64,'06'!$A$9:$Z$89,10,0)+VLOOKUP($A64,'07'!$A$9:$AB$89,10,0)+VLOOKUP($A64,'08'!$A$9:$AB$89,10,0)+VLOOKUP($A64,'09'!$A$9:$AB$89,10,0)+VLOOKUP($A64,'10'!$A$9:$AB$89,10,0)+VLOOKUP($A64,'11'!$A$9:$Z$89,10,0)+VLOOKUP($A64,'12'!$A$9:$Z$89,10,0)</f>
        <v>12131.82</v>
      </c>
      <c r="K64" s="7">
        <f>+VLOOKUP($A64,'01'!$A$9:$AB$89,11,0)+VLOOKUP($A64,'02'!$A$9:$AB$89,11,0)+VLOOKUP($A64,'03'!$A$9:$AB$89,11,0)+VLOOKUP($A64,'04'!$A$9:$AB$89,11,0)+VLOOKUP($A64,'05'!$A$9:$AB$89,11,0)+VLOOKUP($A64,'06'!$A$9:$Z$89,11,0)+VLOOKUP($A64,'07'!$A$9:$AB$89,11,0)+VLOOKUP($A64,'08'!$A$9:$AB$89,11,0)+VLOOKUP($A64,'09'!$A$9:$AB$89,11,0)+VLOOKUP($A64,'10'!$A$9:$AB$89,11,0)+VLOOKUP($A64,'11'!$A$9:$Z$89,11,0)+VLOOKUP($A64,'12'!$A$9:$Z$89,11,0)</f>
        <v>9705.4599999999991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f>VLOOKUP($A65,'01'!$A$9:$AB$89,3,0)+VLOOKUP($A65,'02'!$A$9:$AB$89,3,0)+VLOOKUP($A65,'03'!$A$9:$AB$89,3,0)+VLOOKUP($A65,'04'!$A$9:$AB$89,3,0)+VLOOKUP($A65,'05'!$A$9:$AB$89,3,0)+VLOOKUP($A65,'06'!$A$9:$Z$89,3,0)+VLOOKUP($A65,'07'!$A$9:$AB$89,3,0)+VLOOKUP($A65,'08'!$A$9:$AB$89,3,0)+VLOOKUP($A65,'09'!$A$9:$AB$89,3,0)+VLOOKUP($A65,'10'!$A$9:$AB$89,3,0)+VLOOKUP($A65,'11'!$A$9:$Z$89,3,0)+VLOOKUP($A65,'12'!$A$9:$AA$89,3,0)</f>
        <v>3777634.6600000006</v>
      </c>
      <c r="D65" s="20">
        <f>+VLOOKUP($A65,'01'!$A$9:$AB$89,4,0)+VLOOKUP($A65,'02'!$A$9:$AB$89,4,0)+VLOOKUP($A65,'03'!$A$9:$AB$89,4,0)+VLOOKUP($A65,'04'!$A$9:$AB$89,4,0)+VLOOKUP($A65,'05'!$A$9:$AB$89,4,0)+VLOOKUP($A65,'06'!$A$9:$Z$89,4,0)+VLOOKUP($A65,'07'!$A$9:$AB$89,4,0)+VLOOKUP($A65,'08'!$A$9:$AB$89,4,0)+VLOOKUP($A65,'09'!$A$9:$AB$89,4,0)+VLOOKUP($A65,'10'!$A$9:$AB$89,4,0)+VLOOKUP($A65,'11'!$A$9:$Z$89,4,0)+VLOOKUP($A65,'12'!$A$9:$AA$89,4,0)</f>
        <v>3022107.7600000007</v>
      </c>
      <c r="E65" s="20">
        <f>+VLOOKUP($A65,'01'!$A$9:$AB$89,5,0)+VLOOKUP($A65,'02'!$A$9:$AB$89,5,0)+VLOOKUP($A65,'03'!$A$9:$AB$89,5,0)+VLOOKUP($A65,'04'!$A$9:$AB$89,5,0)+VLOOKUP($A65,'05'!$A$9:$AB$89,5,0)+VLOOKUP($A65,'06'!$A$9:$Z$89,5,0)+VLOOKUP($A65,'07'!$A$9:$AB$89,5,0)+VLOOKUP($A65,'08'!$A$9:$AB$89,5,0)+VLOOKUP($A65,'09'!$A$9:$AB$89,5,0)+VLOOKUP($A65,'10'!$A$9:$AB$89,5,0)+VLOOKUP($A65,'11'!$A$9:$Z$89,5,0)+VLOOKUP($A65,'12'!$A$9:$AA$89,5,0)</f>
        <v>40819.729201099995</v>
      </c>
      <c r="F65" s="20">
        <f>+VLOOKUP($A65,'01'!$A$9:$AB$89,6,0)+VLOOKUP($A65,'02'!$A$9:$AB$89,6,0)+VLOOKUP($A65,'03'!$A$9:$AB$89,6,0)+VLOOKUP($A65,'04'!$A$9:$AB$89,6,0)+VLOOKUP($A65,'05'!$A$9:$AB$89,6,0)+VLOOKUP($A65,'06'!$A$9:$Z$89,6,0)+VLOOKUP($A65,'07'!$A$9:$AB$89,6,0)+VLOOKUP($A65,'08'!$A$9:$AB$89,6,0)+VLOOKUP($A65,'09'!$A$9:$AB$89,6,0)+VLOOKUP($A65,'10'!$A$9:$AB$89,6,0)+VLOOKUP($A65,'11'!$A$9:$Z$89,6,0)+VLOOKUP($A65,'12'!$A$9:$AA$89,6,0)</f>
        <v>33277</v>
      </c>
      <c r="G65" s="20">
        <f>+VLOOKUP($A65,'01'!$A$9:$AB$89,7,0)+VLOOKUP($A65,'02'!$A$9:$AB$89,7,0)+VLOOKUP($A65,'03'!$A$9:$AB$89,7,0)+VLOOKUP($A65,'04'!$A$9:$AB$89,7,0)+VLOOKUP($A65,'05'!$A$9:$AB$89,7,0)+VLOOKUP($A65,'06'!$A$9:$Z$89,7,0)+VLOOKUP($A65,'07'!$A$9:$AB$89,7,0)+VLOOKUP($A65,'08'!$A$9:$AB$89,7,0)+VLOOKUP($A65,'09'!$A$9:$AB$89,7,0)+VLOOKUP($A65,'10'!$A$9:$AB$89,7,0)+VLOOKUP($A65,'11'!$A$9:$Z$89,7,0)+VLOOKUP($A65,'12'!$A$9:$AA$89,7,0)</f>
        <v>282703.15999999997</v>
      </c>
      <c r="H65" s="7">
        <f>+VLOOKUP($A65,'01'!$A$9:$AB$89,8,0)+VLOOKUP($A65,'02'!$A$9:$AB$89,8,0)+VLOOKUP($A65,'03'!$A$9:$AB$89,8,0)+VLOOKUP($A65,'04'!$A$9:$AB$89,8,0)+VLOOKUP($A65,'05'!$A$9:$AB$89,8,0)+VLOOKUP($A65,'06'!$A$9:$Z$89,8,0)+VLOOKUP($A65,'07'!$A$9:$AB$89,8,0)+VLOOKUP($A65,'08'!$A$9:$AB$89,8,0)+VLOOKUP($A65,'09'!$A$9:$AB$89,8,0)+VLOOKUP($A65,'10'!$A$9:$AB$89,8,0)+VLOOKUP($A65,'11'!$A$9:$Z$89,8,0)+VLOOKUP($A65,'12'!$A$9:$AA$89,8,0)</f>
        <v>226162.77000000002</v>
      </c>
      <c r="I65" s="8">
        <f>+VLOOKUP($A65,'01'!$A$9:$AB$89,9,0)+VLOOKUP($A65,'02'!$A$9:$AB$89,9,0)+VLOOKUP($A65,'03'!$A$9:$AB$89,9,0)+VLOOKUP($A65,'04'!$A$9:$AB$89,9,0)+VLOOKUP($A65,'05'!$A$9:$AB$89,9,0)+VLOOKUP($A65,'06'!$A$9:$Z$89,9,0)+VLOOKUP($A65,'07'!$A$9:$AB$89,9,0)+VLOOKUP($A65,'08'!$A$9:$AB$89,9,0)+VLOOKUP($A65,'09'!$A$9:$AB$89,9,0)+VLOOKUP($A65,'10'!$A$9:$AB$89,9,0)+VLOOKUP($A65,'11'!$A$9:$Z$89,9,0)+VLOOKUP($A65,'12'!$A$9:$Z$89,9,0)</f>
        <v>9943.2000000000007</v>
      </c>
      <c r="J65" s="20">
        <f>+VLOOKUP($A65,'01'!$A$9:$AB$89,10,0)+VLOOKUP($A65,'02'!$A$9:$AB$89,10,0)+VLOOKUP($A65,'03'!$A$9:$AB$89,10,0)+VLOOKUP($A65,'04'!$A$9:$AB$89,10,0)+VLOOKUP($A65,'05'!$A$9:$AB$89,10,0)+VLOOKUP($A65,'06'!$A$9:$Z$89,10,0)+VLOOKUP($A65,'07'!$A$9:$AB$89,10,0)+VLOOKUP($A65,'08'!$A$9:$AB$89,10,0)+VLOOKUP($A65,'09'!$A$9:$AB$89,10,0)+VLOOKUP($A65,'10'!$A$9:$AB$89,10,0)+VLOOKUP($A65,'11'!$A$9:$Z$89,10,0)+VLOOKUP($A65,'12'!$A$9:$Z$89,10,0)</f>
        <v>8542.36</v>
      </c>
      <c r="K65" s="7">
        <f>+VLOOKUP($A65,'01'!$A$9:$AB$89,11,0)+VLOOKUP($A65,'02'!$A$9:$AB$89,11,0)+VLOOKUP($A65,'03'!$A$9:$AB$89,11,0)+VLOOKUP($A65,'04'!$A$9:$AB$89,11,0)+VLOOKUP($A65,'05'!$A$9:$AB$89,11,0)+VLOOKUP($A65,'06'!$A$9:$Z$89,11,0)+VLOOKUP($A65,'07'!$A$9:$AB$89,11,0)+VLOOKUP($A65,'08'!$A$9:$AB$89,11,0)+VLOOKUP($A65,'09'!$A$9:$AB$89,11,0)+VLOOKUP($A65,'10'!$A$9:$AB$89,11,0)+VLOOKUP($A65,'11'!$A$9:$Z$89,11,0)+VLOOKUP($A65,'12'!$A$9:$Z$89,11,0)</f>
        <v>6833.89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f>VLOOKUP($A66,'01'!$A$9:$AB$89,3,0)+VLOOKUP($A66,'02'!$A$9:$AB$89,3,0)+VLOOKUP($A66,'03'!$A$9:$AB$89,3,0)+VLOOKUP($A66,'04'!$A$9:$AB$89,3,0)+VLOOKUP($A66,'05'!$A$9:$AB$89,3,0)+VLOOKUP($A66,'06'!$A$9:$Z$89,3,0)+VLOOKUP($A66,'07'!$A$9:$AB$89,3,0)+VLOOKUP($A66,'08'!$A$9:$AB$89,3,0)+VLOOKUP($A66,'09'!$A$9:$AB$89,3,0)+VLOOKUP($A66,'10'!$A$9:$AB$89,3,0)+VLOOKUP($A66,'11'!$A$9:$Z$89,3,0)+VLOOKUP($A66,'12'!$A$9:$AA$89,3,0)</f>
        <v>9108981.4100000001</v>
      </c>
      <c r="D66" s="20">
        <f>+VLOOKUP($A66,'01'!$A$9:$AB$89,4,0)+VLOOKUP($A66,'02'!$A$9:$AB$89,4,0)+VLOOKUP($A66,'03'!$A$9:$AB$89,4,0)+VLOOKUP($A66,'04'!$A$9:$AB$89,4,0)+VLOOKUP($A66,'05'!$A$9:$AB$89,4,0)+VLOOKUP($A66,'06'!$A$9:$Z$89,4,0)+VLOOKUP($A66,'07'!$A$9:$AB$89,4,0)+VLOOKUP($A66,'08'!$A$9:$AB$89,4,0)+VLOOKUP($A66,'09'!$A$9:$AB$89,4,0)+VLOOKUP($A66,'10'!$A$9:$AB$89,4,0)+VLOOKUP($A66,'11'!$A$9:$Z$89,4,0)+VLOOKUP($A66,'12'!$A$9:$AA$89,4,0)</f>
        <v>7287185.1000000006</v>
      </c>
      <c r="E66" s="20">
        <f>+VLOOKUP($A66,'01'!$A$9:$AB$89,5,0)+VLOOKUP($A66,'02'!$A$9:$AB$89,5,0)+VLOOKUP($A66,'03'!$A$9:$AB$89,5,0)+VLOOKUP($A66,'04'!$A$9:$AB$89,5,0)+VLOOKUP($A66,'05'!$A$9:$AB$89,5,0)+VLOOKUP($A66,'06'!$A$9:$Z$89,5,0)+VLOOKUP($A66,'07'!$A$9:$AB$89,5,0)+VLOOKUP($A66,'08'!$A$9:$AB$89,5,0)+VLOOKUP($A66,'09'!$A$9:$AB$89,5,0)+VLOOKUP($A66,'10'!$A$9:$AB$89,5,0)+VLOOKUP($A66,'11'!$A$9:$Z$89,5,0)+VLOOKUP($A66,'12'!$A$9:$AA$89,5,0)</f>
        <v>97329.126303600002</v>
      </c>
      <c r="F66" s="20">
        <f>+VLOOKUP($A66,'01'!$A$9:$AB$89,6,0)+VLOOKUP($A66,'02'!$A$9:$AB$89,6,0)+VLOOKUP($A66,'03'!$A$9:$AB$89,6,0)+VLOOKUP($A66,'04'!$A$9:$AB$89,6,0)+VLOOKUP($A66,'05'!$A$9:$AB$89,6,0)+VLOOKUP($A66,'06'!$A$9:$Z$89,6,0)+VLOOKUP($A66,'07'!$A$9:$AB$89,6,0)+VLOOKUP($A66,'08'!$A$9:$AB$89,6,0)+VLOOKUP($A66,'09'!$A$9:$AB$89,6,0)+VLOOKUP($A66,'10'!$A$9:$AB$89,6,0)+VLOOKUP($A66,'11'!$A$9:$Z$89,6,0)+VLOOKUP($A66,'12'!$A$9:$AA$89,6,0)</f>
        <v>80243.899999999994</v>
      </c>
      <c r="G66" s="20">
        <f>+VLOOKUP($A66,'01'!$A$9:$AB$89,7,0)+VLOOKUP($A66,'02'!$A$9:$AB$89,7,0)+VLOOKUP($A66,'03'!$A$9:$AB$89,7,0)+VLOOKUP($A66,'04'!$A$9:$AB$89,7,0)+VLOOKUP($A66,'05'!$A$9:$AB$89,7,0)+VLOOKUP($A66,'06'!$A$9:$Z$89,7,0)+VLOOKUP($A66,'07'!$A$9:$AB$89,7,0)+VLOOKUP($A66,'08'!$A$9:$AB$89,7,0)+VLOOKUP($A66,'09'!$A$9:$AB$89,7,0)+VLOOKUP($A66,'10'!$A$9:$AB$89,7,0)+VLOOKUP($A66,'11'!$A$9:$Z$89,7,0)+VLOOKUP($A66,'12'!$A$9:$AA$89,7,0)</f>
        <v>279405.55</v>
      </c>
      <c r="H66" s="7">
        <f>+VLOOKUP($A66,'01'!$A$9:$AB$89,8,0)+VLOOKUP($A66,'02'!$A$9:$AB$89,8,0)+VLOOKUP($A66,'03'!$A$9:$AB$89,8,0)+VLOOKUP($A66,'04'!$A$9:$AB$89,8,0)+VLOOKUP($A66,'05'!$A$9:$AB$89,8,0)+VLOOKUP($A66,'06'!$A$9:$Z$89,8,0)+VLOOKUP($A66,'07'!$A$9:$AB$89,8,0)+VLOOKUP($A66,'08'!$A$9:$AB$89,8,0)+VLOOKUP($A66,'09'!$A$9:$AB$89,8,0)+VLOOKUP($A66,'10'!$A$9:$AB$89,8,0)+VLOOKUP($A66,'11'!$A$9:$Z$89,8,0)+VLOOKUP($A66,'12'!$A$9:$AA$89,8,0)</f>
        <v>223524.66000000003</v>
      </c>
      <c r="I66" s="8">
        <f>+VLOOKUP($A66,'01'!$A$9:$AB$89,9,0)+VLOOKUP($A66,'02'!$A$9:$AB$89,9,0)+VLOOKUP($A66,'03'!$A$9:$AB$89,9,0)+VLOOKUP($A66,'04'!$A$9:$AB$89,9,0)+VLOOKUP($A66,'05'!$A$9:$AB$89,9,0)+VLOOKUP($A66,'06'!$A$9:$Z$89,9,0)+VLOOKUP($A66,'07'!$A$9:$AB$89,9,0)+VLOOKUP($A66,'08'!$A$9:$AB$89,9,0)+VLOOKUP($A66,'09'!$A$9:$AB$89,9,0)+VLOOKUP($A66,'10'!$A$9:$AB$89,9,0)+VLOOKUP($A66,'11'!$A$9:$Z$89,9,0)+VLOOKUP($A66,'12'!$A$9:$Z$89,9,0)</f>
        <v>10087.15</v>
      </c>
      <c r="J66" s="20">
        <f>+VLOOKUP($A66,'01'!$A$9:$AB$89,10,0)+VLOOKUP($A66,'02'!$A$9:$AB$89,10,0)+VLOOKUP($A66,'03'!$A$9:$AB$89,10,0)+VLOOKUP($A66,'04'!$A$9:$AB$89,10,0)+VLOOKUP($A66,'05'!$A$9:$AB$89,10,0)+VLOOKUP($A66,'06'!$A$9:$Z$89,10,0)+VLOOKUP($A66,'07'!$A$9:$AB$89,10,0)+VLOOKUP($A66,'08'!$A$9:$AB$89,10,0)+VLOOKUP($A66,'09'!$A$9:$AB$89,10,0)+VLOOKUP($A66,'10'!$A$9:$AB$89,10,0)+VLOOKUP($A66,'11'!$A$9:$Z$89,10,0)+VLOOKUP($A66,'12'!$A$9:$Z$89,10,0)</f>
        <v>20368.099999999999</v>
      </c>
      <c r="K66" s="7">
        <f>+VLOOKUP($A66,'01'!$A$9:$AB$89,11,0)+VLOOKUP($A66,'02'!$A$9:$AB$89,11,0)+VLOOKUP($A66,'03'!$A$9:$AB$89,11,0)+VLOOKUP($A66,'04'!$A$9:$AB$89,11,0)+VLOOKUP($A66,'05'!$A$9:$AB$89,11,0)+VLOOKUP($A66,'06'!$A$9:$Z$89,11,0)+VLOOKUP($A66,'07'!$A$9:$AB$89,11,0)+VLOOKUP($A66,'08'!$A$9:$AB$89,11,0)+VLOOKUP($A66,'09'!$A$9:$AB$89,11,0)+VLOOKUP($A66,'10'!$A$9:$AB$89,11,0)+VLOOKUP($A66,'11'!$A$9:$Z$89,11,0)+VLOOKUP($A66,'12'!$A$9:$Z$89,11,0)</f>
        <v>16294.48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f>VLOOKUP($A67,'01'!$A$9:$AB$89,3,0)+VLOOKUP($A67,'02'!$A$9:$AB$89,3,0)+VLOOKUP($A67,'03'!$A$9:$AB$89,3,0)+VLOOKUP($A67,'04'!$A$9:$AB$89,3,0)+VLOOKUP($A67,'05'!$A$9:$AB$89,3,0)+VLOOKUP($A67,'06'!$A$9:$Z$89,3,0)+VLOOKUP($A67,'07'!$A$9:$AB$89,3,0)+VLOOKUP($A67,'08'!$A$9:$AB$89,3,0)+VLOOKUP($A67,'09'!$A$9:$AB$89,3,0)+VLOOKUP($A67,'10'!$A$9:$AB$89,3,0)+VLOOKUP($A67,'11'!$A$9:$Z$89,3,0)+VLOOKUP($A67,'12'!$A$9:$AA$89,3,0)</f>
        <v>3103140.73</v>
      </c>
      <c r="D67" s="20">
        <f>+VLOOKUP($A67,'01'!$A$9:$AB$89,4,0)+VLOOKUP($A67,'02'!$A$9:$AB$89,4,0)+VLOOKUP($A67,'03'!$A$9:$AB$89,4,0)+VLOOKUP($A67,'04'!$A$9:$AB$89,4,0)+VLOOKUP($A67,'05'!$A$9:$AB$89,4,0)+VLOOKUP($A67,'06'!$A$9:$Z$89,4,0)+VLOOKUP($A67,'07'!$A$9:$AB$89,4,0)+VLOOKUP($A67,'08'!$A$9:$AB$89,4,0)+VLOOKUP($A67,'09'!$A$9:$AB$89,4,0)+VLOOKUP($A67,'10'!$A$9:$AB$89,4,0)+VLOOKUP($A67,'11'!$A$9:$Z$89,4,0)+VLOOKUP($A67,'12'!$A$9:$AA$89,4,0)</f>
        <v>2482512.6399999997</v>
      </c>
      <c r="E67" s="20">
        <f>+VLOOKUP($A67,'01'!$A$9:$AB$89,5,0)+VLOOKUP($A67,'02'!$A$9:$AB$89,5,0)+VLOOKUP($A67,'03'!$A$9:$AB$89,5,0)+VLOOKUP($A67,'04'!$A$9:$AB$89,5,0)+VLOOKUP($A67,'05'!$A$9:$AB$89,5,0)+VLOOKUP($A67,'06'!$A$9:$Z$89,5,0)+VLOOKUP($A67,'07'!$A$9:$AB$89,5,0)+VLOOKUP($A67,'08'!$A$9:$AB$89,5,0)+VLOOKUP($A67,'09'!$A$9:$AB$89,5,0)+VLOOKUP($A67,'10'!$A$9:$AB$89,5,0)+VLOOKUP($A67,'11'!$A$9:$Z$89,5,0)+VLOOKUP($A67,'12'!$A$9:$AA$89,5,0)</f>
        <v>18880.786796599998</v>
      </c>
      <c r="F67" s="20">
        <f>+VLOOKUP($A67,'01'!$A$9:$AB$89,6,0)+VLOOKUP($A67,'02'!$A$9:$AB$89,6,0)+VLOOKUP($A67,'03'!$A$9:$AB$89,6,0)+VLOOKUP($A67,'04'!$A$9:$AB$89,6,0)+VLOOKUP($A67,'05'!$A$9:$AB$89,6,0)+VLOOKUP($A67,'06'!$A$9:$Z$89,6,0)+VLOOKUP($A67,'07'!$A$9:$AB$89,6,0)+VLOOKUP($A67,'08'!$A$9:$AB$89,6,0)+VLOOKUP($A67,'09'!$A$9:$AB$89,6,0)+VLOOKUP($A67,'10'!$A$9:$AB$89,6,0)+VLOOKUP($A67,'11'!$A$9:$Z$89,6,0)+VLOOKUP($A67,'12'!$A$9:$AA$89,6,0)</f>
        <v>27379.809999999998</v>
      </c>
      <c r="G67" s="20">
        <f>+VLOOKUP($A67,'01'!$A$9:$AB$89,7,0)+VLOOKUP($A67,'02'!$A$9:$AB$89,7,0)+VLOOKUP($A67,'03'!$A$9:$AB$89,7,0)+VLOOKUP($A67,'04'!$A$9:$AB$89,7,0)+VLOOKUP($A67,'05'!$A$9:$AB$89,7,0)+VLOOKUP($A67,'06'!$A$9:$Z$89,7,0)+VLOOKUP($A67,'07'!$A$9:$AB$89,7,0)+VLOOKUP($A67,'08'!$A$9:$AB$89,7,0)+VLOOKUP($A67,'09'!$A$9:$AB$89,7,0)+VLOOKUP($A67,'10'!$A$9:$AB$89,7,0)+VLOOKUP($A67,'11'!$A$9:$Z$89,7,0)+VLOOKUP($A67,'12'!$A$9:$AA$89,7,0)</f>
        <v>799843.66</v>
      </c>
      <c r="H67" s="7">
        <f>+VLOOKUP($A67,'01'!$A$9:$AB$89,8,0)+VLOOKUP($A67,'02'!$A$9:$AB$89,8,0)+VLOOKUP($A67,'03'!$A$9:$AB$89,8,0)+VLOOKUP($A67,'04'!$A$9:$AB$89,8,0)+VLOOKUP($A67,'05'!$A$9:$AB$89,8,0)+VLOOKUP($A67,'06'!$A$9:$Z$89,8,0)+VLOOKUP($A67,'07'!$A$9:$AB$89,8,0)+VLOOKUP($A67,'08'!$A$9:$AB$89,8,0)+VLOOKUP($A67,'09'!$A$9:$AB$89,8,0)+VLOOKUP($A67,'10'!$A$9:$AB$89,8,0)+VLOOKUP($A67,'11'!$A$9:$Z$89,8,0)+VLOOKUP($A67,'12'!$A$9:$AA$89,8,0)</f>
        <v>639875.18999999994</v>
      </c>
      <c r="I67" s="8">
        <f>+VLOOKUP($A67,'01'!$A$9:$AB$89,9,0)+VLOOKUP($A67,'02'!$A$9:$AB$89,9,0)+VLOOKUP($A67,'03'!$A$9:$AB$89,9,0)+VLOOKUP($A67,'04'!$A$9:$AB$89,9,0)+VLOOKUP($A67,'05'!$A$9:$AB$89,9,0)+VLOOKUP($A67,'06'!$A$9:$Z$89,9,0)+VLOOKUP($A67,'07'!$A$9:$AB$89,9,0)+VLOOKUP($A67,'08'!$A$9:$AB$89,9,0)+VLOOKUP($A67,'09'!$A$9:$AB$89,9,0)+VLOOKUP($A67,'10'!$A$9:$AB$89,9,0)+VLOOKUP($A67,'11'!$A$9:$Z$89,9,0)+VLOOKUP($A67,'12'!$A$9:$Z$89,9,0)</f>
        <v>8467.94</v>
      </c>
      <c r="J67" s="20">
        <f>+VLOOKUP($A67,'01'!$A$9:$AB$89,10,0)+VLOOKUP($A67,'02'!$A$9:$AB$89,10,0)+VLOOKUP($A67,'03'!$A$9:$AB$89,10,0)+VLOOKUP($A67,'04'!$A$9:$AB$89,10,0)+VLOOKUP($A67,'05'!$A$9:$AB$89,10,0)+VLOOKUP($A67,'06'!$A$9:$Z$89,10,0)+VLOOKUP($A67,'07'!$A$9:$AB$89,10,0)+VLOOKUP($A67,'08'!$A$9:$AB$89,10,0)+VLOOKUP($A67,'09'!$A$9:$AB$89,10,0)+VLOOKUP($A67,'10'!$A$9:$AB$89,10,0)+VLOOKUP($A67,'11'!$A$9:$Z$89,10,0)+VLOOKUP($A67,'12'!$A$9:$Z$89,10,0)</f>
        <v>3951.19</v>
      </c>
      <c r="K67" s="7">
        <f>+VLOOKUP($A67,'01'!$A$9:$AB$89,11,0)+VLOOKUP($A67,'02'!$A$9:$AB$89,11,0)+VLOOKUP($A67,'03'!$A$9:$AB$89,11,0)+VLOOKUP($A67,'04'!$A$9:$AB$89,11,0)+VLOOKUP($A67,'05'!$A$9:$AB$89,11,0)+VLOOKUP($A67,'06'!$A$9:$Z$89,11,0)+VLOOKUP($A67,'07'!$A$9:$AB$89,11,0)+VLOOKUP($A67,'08'!$A$9:$AB$89,11,0)+VLOOKUP($A67,'09'!$A$9:$AB$89,11,0)+VLOOKUP($A67,'10'!$A$9:$AB$89,11,0)+VLOOKUP($A67,'11'!$A$9:$Z$89,11,0)+VLOOKUP($A67,'12'!$A$9:$Z$89,11,0)</f>
        <v>3160.95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f>VLOOKUP($A68,'01'!$A$9:$AB$89,3,0)+VLOOKUP($A68,'02'!$A$9:$AB$89,3,0)+VLOOKUP($A68,'03'!$A$9:$AB$89,3,0)+VLOOKUP($A68,'04'!$A$9:$AB$89,3,0)+VLOOKUP($A68,'05'!$A$9:$AB$89,3,0)+VLOOKUP($A68,'06'!$A$9:$Z$89,3,0)+VLOOKUP($A68,'07'!$A$9:$AB$89,3,0)+VLOOKUP($A68,'08'!$A$9:$AB$89,3,0)+VLOOKUP($A68,'09'!$A$9:$AB$89,3,0)+VLOOKUP($A68,'10'!$A$9:$AB$89,3,0)+VLOOKUP($A68,'11'!$A$9:$Z$89,3,0)+VLOOKUP($A68,'12'!$A$9:$AA$89,3,0)</f>
        <v>2558321.4699999997</v>
      </c>
      <c r="D68" s="20">
        <f>+VLOOKUP($A68,'01'!$A$9:$AB$89,4,0)+VLOOKUP($A68,'02'!$A$9:$AB$89,4,0)+VLOOKUP($A68,'03'!$A$9:$AB$89,4,0)+VLOOKUP($A68,'04'!$A$9:$AB$89,4,0)+VLOOKUP($A68,'05'!$A$9:$AB$89,4,0)+VLOOKUP($A68,'06'!$A$9:$Z$89,4,0)+VLOOKUP($A68,'07'!$A$9:$AB$89,4,0)+VLOOKUP($A68,'08'!$A$9:$AB$89,4,0)+VLOOKUP($A68,'09'!$A$9:$AB$89,4,0)+VLOOKUP($A68,'10'!$A$9:$AB$89,4,0)+VLOOKUP($A68,'11'!$A$9:$Z$89,4,0)+VLOOKUP($A68,'12'!$A$9:$AA$89,4,0)</f>
        <v>2046657.1399999994</v>
      </c>
      <c r="E68" s="20">
        <f>+VLOOKUP($A68,'01'!$A$9:$AB$89,5,0)+VLOOKUP($A68,'02'!$A$9:$AB$89,5,0)+VLOOKUP($A68,'03'!$A$9:$AB$89,5,0)+VLOOKUP($A68,'04'!$A$9:$AB$89,5,0)+VLOOKUP($A68,'05'!$A$9:$AB$89,5,0)+VLOOKUP($A68,'06'!$A$9:$Z$89,5,0)+VLOOKUP($A68,'07'!$A$9:$AB$89,5,0)+VLOOKUP($A68,'08'!$A$9:$AB$89,5,0)+VLOOKUP($A68,'09'!$A$9:$AB$89,5,0)+VLOOKUP($A68,'10'!$A$9:$AB$89,5,0)+VLOOKUP($A68,'11'!$A$9:$Z$89,5,0)+VLOOKUP($A68,'12'!$A$9:$AA$89,5,0)</f>
        <v>27789.327045699996</v>
      </c>
      <c r="F68" s="20">
        <f>+VLOOKUP($A68,'01'!$A$9:$AB$89,6,0)+VLOOKUP($A68,'02'!$A$9:$AB$89,6,0)+VLOOKUP($A68,'03'!$A$9:$AB$89,6,0)+VLOOKUP($A68,'04'!$A$9:$AB$89,6,0)+VLOOKUP($A68,'05'!$A$9:$AB$89,6,0)+VLOOKUP($A68,'06'!$A$9:$Z$89,6,0)+VLOOKUP($A68,'07'!$A$9:$AB$89,6,0)+VLOOKUP($A68,'08'!$A$9:$AB$89,6,0)+VLOOKUP($A68,'09'!$A$9:$AB$89,6,0)+VLOOKUP($A68,'10'!$A$9:$AB$89,6,0)+VLOOKUP($A68,'11'!$A$9:$Z$89,6,0)+VLOOKUP($A68,'12'!$A$9:$AA$89,6,0)</f>
        <v>22535.67</v>
      </c>
      <c r="G68" s="20">
        <f>+VLOOKUP($A68,'01'!$A$9:$AB$89,7,0)+VLOOKUP($A68,'02'!$A$9:$AB$89,7,0)+VLOOKUP($A68,'03'!$A$9:$AB$89,7,0)+VLOOKUP($A68,'04'!$A$9:$AB$89,7,0)+VLOOKUP($A68,'05'!$A$9:$AB$89,7,0)+VLOOKUP($A68,'06'!$A$9:$Z$89,7,0)+VLOOKUP($A68,'07'!$A$9:$AB$89,7,0)+VLOOKUP($A68,'08'!$A$9:$AB$89,7,0)+VLOOKUP($A68,'09'!$A$9:$AB$89,7,0)+VLOOKUP($A68,'10'!$A$9:$AB$89,7,0)+VLOOKUP($A68,'11'!$A$9:$Z$89,7,0)+VLOOKUP($A68,'12'!$A$9:$AA$89,7,0)</f>
        <v>99786.090000000011</v>
      </c>
      <c r="H68" s="7">
        <f>+VLOOKUP($A68,'01'!$A$9:$AB$89,8,0)+VLOOKUP($A68,'02'!$A$9:$AB$89,8,0)+VLOOKUP($A68,'03'!$A$9:$AB$89,8,0)+VLOOKUP($A68,'04'!$A$9:$AB$89,8,0)+VLOOKUP($A68,'05'!$A$9:$AB$89,8,0)+VLOOKUP($A68,'06'!$A$9:$Z$89,8,0)+VLOOKUP($A68,'07'!$A$9:$AB$89,8,0)+VLOOKUP($A68,'08'!$A$9:$AB$89,8,0)+VLOOKUP($A68,'09'!$A$9:$AB$89,8,0)+VLOOKUP($A68,'10'!$A$9:$AB$89,8,0)+VLOOKUP($A68,'11'!$A$9:$Z$89,8,0)+VLOOKUP($A68,'12'!$A$9:$AA$89,8,0)</f>
        <v>79829.13</v>
      </c>
      <c r="I68" s="8">
        <f>+VLOOKUP($A68,'01'!$A$9:$AB$89,9,0)+VLOOKUP($A68,'02'!$A$9:$AB$89,9,0)+VLOOKUP($A68,'03'!$A$9:$AB$89,9,0)+VLOOKUP($A68,'04'!$A$9:$AB$89,9,0)+VLOOKUP($A68,'05'!$A$9:$AB$89,9,0)+VLOOKUP($A68,'06'!$A$9:$Z$89,9,0)+VLOOKUP($A68,'07'!$A$9:$AB$89,9,0)+VLOOKUP($A68,'08'!$A$9:$AB$89,9,0)+VLOOKUP($A68,'09'!$A$9:$AB$89,9,0)+VLOOKUP($A68,'10'!$A$9:$AB$89,9,0)+VLOOKUP($A68,'11'!$A$9:$Z$89,9,0)+VLOOKUP($A68,'12'!$A$9:$Z$89,9,0)</f>
        <v>3788.08</v>
      </c>
      <c r="J68" s="20">
        <f>+VLOOKUP($A68,'01'!$A$9:$AB$89,10,0)+VLOOKUP($A68,'02'!$A$9:$AB$89,10,0)+VLOOKUP($A68,'03'!$A$9:$AB$89,10,0)+VLOOKUP($A68,'04'!$A$9:$AB$89,10,0)+VLOOKUP($A68,'05'!$A$9:$AB$89,10,0)+VLOOKUP($A68,'06'!$A$9:$Z$89,10,0)+VLOOKUP($A68,'07'!$A$9:$AB$89,10,0)+VLOOKUP($A68,'08'!$A$9:$AB$89,10,0)+VLOOKUP($A68,'09'!$A$9:$AB$89,10,0)+VLOOKUP($A68,'10'!$A$9:$AB$89,10,0)+VLOOKUP($A68,'11'!$A$9:$Z$89,10,0)+VLOOKUP($A68,'12'!$A$9:$Z$89,10,0)</f>
        <v>5815.48</v>
      </c>
      <c r="K68" s="7">
        <f>+VLOOKUP($A68,'01'!$A$9:$AB$89,11,0)+VLOOKUP($A68,'02'!$A$9:$AB$89,11,0)+VLOOKUP($A68,'03'!$A$9:$AB$89,11,0)+VLOOKUP($A68,'04'!$A$9:$AB$89,11,0)+VLOOKUP($A68,'05'!$A$9:$AB$89,11,0)+VLOOKUP($A68,'06'!$A$9:$Z$89,11,0)+VLOOKUP($A68,'07'!$A$9:$AB$89,11,0)+VLOOKUP($A68,'08'!$A$9:$AB$89,11,0)+VLOOKUP($A68,'09'!$A$9:$AB$89,11,0)+VLOOKUP($A68,'10'!$A$9:$AB$89,11,0)+VLOOKUP($A68,'11'!$A$9:$Z$89,11,0)+VLOOKUP($A68,'12'!$A$9:$Z$89,11,0)</f>
        <v>4652.3799999999992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f>VLOOKUP($A69,'01'!$A$9:$AB$89,3,0)+VLOOKUP($A69,'02'!$A$9:$AB$89,3,0)+VLOOKUP($A69,'03'!$A$9:$AB$89,3,0)+VLOOKUP($A69,'04'!$A$9:$AB$89,3,0)+VLOOKUP($A69,'05'!$A$9:$AB$89,3,0)+VLOOKUP($A69,'06'!$A$9:$Z$89,3,0)+VLOOKUP($A69,'07'!$A$9:$AB$89,3,0)+VLOOKUP($A69,'08'!$A$9:$AB$89,3,0)+VLOOKUP($A69,'09'!$A$9:$AB$89,3,0)+VLOOKUP($A69,'10'!$A$9:$AB$89,3,0)+VLOOKUP($A69,'11'!$A$9:$Z$89,3,0)+VLOOKUP($A69,'12'!$A$9:$AA$89,3,0)</f>
        <v>4671497.26</v>
      </c>
      <c r="D69" s="20">
        <f>+VLOOKUP($A69,'01'!$A$9:$AB$89,4,0)+VLOOKUP($A69,'02'!$A$9:$AB$89,4,0)+VLOOKUP($A69,'03'!$A$9:$AB$89,4,0)+VLOOKUP($A69,'04'!$A$9:$AB$89,4,0)+VLOOKUP($A69,'05'!$A$9:$AB$89,4,0)+VLOOKUP($A69,'06'!$A$9:$Z$89,4,0)+VLOOKUP($A69,'07'!$A$9:$AB$89,4,0)+VLOOKUP($A69,'08'!$A$9:$AB$89,4,0)+VLOOKUP($A69,'09'!$A$9:$AB$89,4,0)+VLOOKUP($A69,'10'!$A$9:$AB$89,4,0)+VLOOKUP($A69,'11'!$A$9:$Z$89,4,0)+VLOOKUP($A69,'12'!$A$9:$AA$89,4,0)</f>
        <v>3737197.8099999996</v>
      </c>
      <c r="E69" s="20">
        <f>+VLOOKUP($A69,'01'!$A$9:$AB$89,5,0)+VLOOKUP($A69,'02'!$A$9:$AB$89,5,0)+VLOOKUP($A69,'03'!$A$9:$AB$89,5,0)+VLOOKUP($A69,'04'!$A$9:$AB$89,5,0)+VLOOKUP($A69,'05'!$A$9:$AB$89,5,0)+VLOOKUP($A69,'06'!$A$9:$Z$89,5,0)+VLOOKUP($A69,'07'!$A$9:$AB$89,5,0)+VLOOKUP($A69,'08'!$A$9:$AB$89,5,0)+VLOOKUP($A69,'09'!$A$9:$AB$89,5,0)+VLOOKUP($A69,'10'!$A$9:$AB$89,5,0)+VLOOKUP($A69,'11'!$A$9:$Z$89,5,0)+VLOOKUP($A69,'12'!$A$9:$AA$89,5,0)</f>
        <v>42548.251936000001</v>
      </c>
      <c r="F69" s="20">
        <f>+VLOOKUP($A69,'01'!$A$9:$AB$89,6,0)+VLOOKUP($A69,'02'!$A$9:$AB$89,6,0)+VLOOKUP($A69,'03'!$A$9:$AB$89,6,0)+VLOOKUP($A69,'04'!$A$9:$AB$89,6,0)+VLOOKUP($A69,'05'!$A$9:$AB$89,6,0)+VLOOKUP($A69,'06'!$A$9:$Z$89,6,0)+VLOOKUP($A69,'07'!$A$9:$AB$89,6,0)+VLOOKUP($A69,'08'!$A$9:$AB$89,6,0)+VLOOKUP($A69,'09'!$A$9:$AB$89,6,0)+VLOOKUP($A69,'10'!$A$9:$AB$89,6,0)+VLOOKUP($A69,'11'!$A$9:$Z$89,6,0)+VLOOKUP($A69,'12'!$A$9:$AA$89,6,0)</f>
        <v>41175.009999999995</v>
      </c>
      <c r="G69" s="20">
        <f>+VLOOKUP($A69,'01'!$A$9:$AB$89,7,0)+VLOOKUP($A69,'02'!$A$9:$AB$89,7,0)+VLOOKUP($A69,'03'!$A$9:$AB$89,7,0)+VLOOKUP($A69,'04'!$A$9:$AB$89,7,0)+VLOOKUP($A69,'05'!$A$9:$AB$89,7,0)+VLOOKUP($A69,'06'!$A$9:$Z$89,7,0)+VLOOKUP($A69,'07'!$A$9:$AB$89,7,0)+VLOOKUP($A69,'08'!$A$9:$AB$89,7,0)+VLOOKUP($A69,'09'!$A$9:$AB$89,7,0)+VLOOKUP($A69,'10'!$A$9:$AB$89,7,0)+VLOOKUP($A69,'11'!$A$9:$Z$89,7,0)+VLOOKUP($A69,'12'!$A$9:$AA$89,7,0)</f>
        <v>525289.29999999993</v>
      </c>
      <c r="H69" s="7">
        <f>+VLOOKUP($A69,'01'!$A$9:$AB$89,8,0)+VLOOKUP($A69,'02'!$A$9:$AB$89,8,0)+VLOOKUP($A69,'03'!$A$9:$AB$89,8,0)+VLOOKUP($A69,'04'!$A$9:$AB$89,8,0)+VLOOKUP($A69,'05'!$A$9:$AB$89,8,0)+VLOOKUP($A69,'06'!$A$9:$Z$89,8,0)+VLOOKUP($A69,'07'!$A$9:$AB$89,8,0)+VLOOKUP($A69,'08'!$A$9:$AB$89,8,0)+VLOOKUP($A69,'09'!$A$9:$AB$89,8,0)+VLOOKUP($A69,'10'!$A$9:$AB$89,8,0)+VLOOKUP($A69,'11'!$A$9:$Z$89,8,0)+VLOOKUP($A69,'12'!$A$9:$AA$89,8,0)</f>
        <v>420231.69</v>
      </c>
      <c r="I69" s="8">
        <f>+VLOOKUP($A69,'01'!$A$9:$AB$89,9,0)+VLOOKUP($A69,'02'!$A$9:$AB$89,9,0)+VLOOKUP($A69,'03'!$A$9:$AB$89,9,0)+VLOOKUP($A69,'04'!$A$9:$AB$89,9,0)+VLOOKUP($A69,'05'!$A$9:$AB$89,9,0)+VLOOKUP($A69,'06'!$A$9:$Z$89,9,0)+VLOOKUP($A69,'07'!$A$9:$AB$89,9,0)+VLOOKUP($A69,'08'!$A$9:$AB$89,9,0)+VLOOKUP($A69,'09'!$A$9:$AB$89,9,0)+VLOOKUP($A69,'10'!$A$9:$AB$89,9,0)+VLOOKUP($A69,'11'!$A$9:$Z$89,9,0)+VLOOKUP($A69,'12'!$A$9:$Z$89,9,0)</f>
        <v>5198.51</v>
      </c>
      <c r="J69" s="20">
        <f>+VLOOKUP($A69,'01'!$A$9:$AB$89,10,0)+VLOOKUP($A69,'02'!$A$9:$AB$89,10,0)+VLOOKUP($A69,'03'!$A$9:$AB$89,10,0)+VLOOKUP($A69,'04'!$A$9:$AB$89,10,0)+VLOOKUP($A69,'05'!$A$9:$AB$89,10,0)+VLOOKUP($A69,'06'!$A$9:$Z$89,10,0)+VLOOKUP($A69,'07'!$A$9:$AB$89,10,0)+VLOOKUP($A69,'08'!$A$9:$AB$89,10,0)+VLOOKUP($A69,'09'!$A$9:$AB$89,10,0)+VLOOKUP($A69,'10'!$A$9:$AB$89,10,0)+VLOOKUP($A69,'11'!$A$9:$Z$89,10,0)+VLOOKUP($A69,'12'!$A$9:$Z$89,10,0)</f>
        <v>8904.09</v>
      </c>
      <c r="K69" s="7">
        <f>+VLOOKUP($A69,'01'!$A$9:$AB$89,11,0)+VLOOKUP($A69,'02'!$A$9:$AB$89,11,0)+VLOOKUP($A69,'03'!$A$9:$AB$89,11,0)+VLOOKUP($A69,'04'!$A$9:$AB$89,11,0)+VLOOKUP($A69,'05'!$A$9:$AB$89,11,0)+VLOOKUP($A69,'06'!$A$9:$Z$89,11,0)+VLOOKUP($A69,'07'!$A$9:$AB$89,11,0)+VLOOKUP($A69,'08'!$A$9:$AB$89,11,0)+VLOOKUP($A69,'09'!$A$9:$AB$89,11,0)+VLOOKUP($A69,'10'!$A$9:$AB$89,11,0)+VLOOKUP($A69,'11'!$A$9:$Z$89,11,0)+VLOOKUP($A69,'12'!$A$9:$Z$89,11,0)</f>
        <v>7123.27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f>VLOOKUP($A70,'01'!$A$9:$AB$89,3,0)+VLOOKUP($A70,'02'!$A$9:$AB$89,3,0)+VLOOKUP($A70,'03'!$A$9:$AB$89,3,0)+VLOOKUP($A70,'04'!$A$9:$AB$89,3,0)+VLOOKUP($A70,'05'!$A$9:$AB$89,3,0)+VLOOKUP($A70,'06'!$A$9:$Z$89,3,0)+VLOOKUP($A70,'07'!$A$9:$AB$89,3,0)+VLOOKUP($A70,'08'!$A$9:$AB$89,3,0)+VLOOKUP($A70,'09'!$A$9:$AB$89,3,0)+VLOOKUP($A70,'10'!$A$9:$AB$89,3,0)+VLOOKUP($A70,'11'!$A$9:$Z$89,3,0)+VLOOKUP($A70,'12'!$A$9:$AA$89,3,0)</f>
        <v>10793888.76</v>
      </c>
      <c r="D70" s="20">
        <f>+VLOOKUP($A70,'01'!$A$9:$AB$89,4,0)+VLOOKUP($A70,'02'!$A$9:$AB$89,4,0)+VLOOKUP($A70,'03'!$A$9:$AB$89,4,0)+VLOOKUP($A70,'04'!$A$9:$AB$89,4,0)+VLOOKUP($A70,'05'!$A$9:$AB$89,4,0)+VLOOKUP($A70,'06'!$A$9:$Z$89,4,0)+VLOOKUP($A70,'07'!$A$9:$AB$89,4,0)+VLOOKUP($A70,'08'!$A$9:$AB$89,4,0)+VLOOKUP($A70,'09'!$A$9:$AB$89,4,0)+VLOOKUP($A70,'10'!$A$9:$AB$89,4,0)+VLOOKUP($A70,'11'!$A$9:$Z$89,4,0)+VLOOKUP($A70,'12'!$A$9:$AA$89,4,0)</f>
        <v>8635110.9800000004</v>
      </c>
      <c r="E70" s="20">
        <f>+VLOOKUP($A70,'01'!$A$9:$AB$89,5,0)+VLOOKUP($A70,'02'!$A$9:$AB$89,5,0)+VLOOKUP($A70,'03'!$A$9:$AB$89,5,0)+VLOOKUP($A70,'04'!$A$9:$AB$89,5,0)+VLOOKUP($A70,'05'!$A$9:$AB$89,5,0)+VLOOKUP($A70,'06'!$A$9:$Z$89,5,0)+VLOOKUP($A70,'07'!$A$9:$AB$89,5,0)+VLOOKUP($A70,'08'!$A$9:$AB$89,5,0)+VLOOKUP($A70,'09'!$A$9:$AB$89,5,0)+VLOOKUP($A70,'10'!$A$9:$AB$89,5,0)+VLOOKUP($A70,'11'!$A$9:$Z$89,5,0)+VLOOKUP($A70,'12'!$A$9:$AA$89,5,0)</f>
        <v>113550.64735419999</v>
      </c>
      <c r="F70" s="20">
        <f>+VLOOKUP($A70,'01'!$A$9:$AB$89,6,0)+VLOOKUP($A70,'02'!$A$9:$AB$89,6,0)+VLOOKUP($A70,'03'!$A$9:$AB$89,6,0)+VLOOKUP($A70,'04'!$A$9:$AB$89,6,0)+VLOOKUP($A70,'05'!$A$9:$AB$89,6,0)+VLOOKUP($A70,'06'!$A$9:$Z$89,6,0)+VLOOKUP($A70,'07'!$A$9:$AB$89,6,0)+VLOOKUP($A70,'08'!$A$9:$AB$89,6,0)+VLOOKUP($A70,'09'!$A$9:$AB$89,6,0)+VLOOKUP($A70,'10'!$A$9:$AB$89,6,0)+VLOOKUP($A70,'11'!$A$9:$Z$89,6,0)+VLOOKUP($A70,'12'!$A$9:$AA$89,6,0)</f>
        <v>95092.170000000013</v>
      </c>
      <c r="G70" s="20">
        <f>+VLOOKUP($A70,'01'!$A$9:$AB$89,7,0)+VLOOKUP($A70,'02'!$A$9:$AB$89,7,0)+VLOOKUP($A70,'03'!$A$9:$AB$89,7,0)+VLOOKUP($A70,'04'!$A$9:$AB$89,7,0)+VLOOKUP($A70,'05'!$A$9:$AB$89,7,0)+VLOOKUP($A70,'06'!$A$9:$Z$89,7,0)+VLOOKUP($A70,'07'!$A$9:$AB$89,7,0)+VLOOKUP($A70,'08'!$A$9:$AB$89,7,0)+VLOOKUP($A70,'09'!$A$9:$AB$89,7,0)+VLOOKUP($A70,'10'!$A$9:$AB$89,7,0)+VLOOKUP($A70,'11'!$A$9:$Z$89,7,0)+VLOOKUP($A70,'12'!$A$9:$AA$89,7,0)</f>
        <v>634926.41999999993</v>
      </c>
      <c r="H70" s="7">
        <f>+VLOOKUP($A70,'01'!$A$9:$AB$89,8,0)+VLOOKUP($A70,'02'!$A$9:$AB$89,8,0)+VLOOKUP($A70,'03'!$A$9:$AB$89,8,0)+VLOOKUP($A70,'04'!$A$9:$AB$89,8,0)+VLOOKUP($A70,'05'!$A$9:$AB$89,8,0)+VLOOKUP($A70,'06'!$A$9:$Z$89,8,0)+VLOOKUP($A70,'07'!$A$9:$AB$89,8,0)+VLOOKUP($A70,'08'!$A$9:$AB$89,8,0)+VLOOKUP($A70,'09'!$A$9:$AB$89,8,0)+VLOOKUP($A70,'10'!$A$9:$AB$89,8,0)+VLOOKUP($A70,'11'!$A$9:$Z$89,8,0)+VLOOKUP($A70,'12'!$A$9:$AA$89,8,0)</f>
        <v>507941.38999999996</v>
      </c>
      <c r="I70" s="8">
        <f>+VLOOKUP($A70,'01'!$A$9:$AB$89,9,0)+VLOOKUP($A70,'02'!$A$9:$AB$89,9,0)+VLOOKUP($A70,'03'!$A$9:$AB$89,9,0)+VLOOKUP($A70,'04'!$A$9:$AB$89,9,0)+VLOOKUP($A70,'05'!$A$9:$AB$89,9,0)+VLOOKUP($A70,'06'!$A$9:$Z$89,9,0)+VLOOKUP($A70,'07'!$A$9:$AB$89,9,0)+VLOOKUP($A70,'08'!$A$9:$AB$89,9,0)+VLOOKUP($A70,'09'!$A$9:$AB$89,9,0)+VLOOKUP($A70,'10'!$A$9:$AB$89,9,0)+VLOOKUP($A70,'11'!$A$9:$Z$89,9,0)+VLOOKUP($A70,'12'!$A$9:$Z$89,9,0)</f>
        <v>8048.42</v>
      </c>
      <c r="J70" s="20">
        <f>+VLOOKUP($A70,'01'!$A$9:$AB$89,10,0)+VLOOKUP($A70,'02'!$A$9:$AB$89,10,0)+VLOOKUP($A70,'03'!$A$9:$AB$89,10,0)+VLOOKUP($A70,'04'!$A$9:$AB$89,10,0)+VLOOKUP($A70,'05'!$A$9:$AB$89,10,0)+VLOOKUP($A70,'06'!$A$9:$Z$89,10,0)+VLOOKUP($A70,'07'!$A$9:$AB$89,10,0)+VLOOKUP($A70,'08'!$A$9:$AB$89,10,0)+VLOOKUP($A70,'09'!$A$9:$AB$89,10,0)+VLOOKUP($A70,'10'!$A$9:$AB$89,10,0)+VLOOKUP($A70,'11'!$A$9:$Z$89,10,0)+VLOOKUP($A70,'12'!$A$9:$Z$89,10,0)</f>
        <v>23762.78</v>
      </c>
      <c r="K70" s="7">
        <f>+VLOOKUP($A70,'01'!$A$9:$AB$89,11,0)+VLOOKUP($A70,'02'!$A$9:$AB$89,11,0)+VLOOKUP($A70,'03'!$A$9:$AB$89,11,0)+VLOOKUP($A70,'04'!$A$9:$AB$89,11,0)+VLOOKUP($A70,'05'!$A$9:$AB$89,11,0)+VLOOKUP($A70,'06'!$A$9:$Z$89,11,0)+VLOOKUP($A70,'07'!$A$9:$AB$89,11,0)+VLOOKUP($A70,'08'!$A$9:$AB$89,11,0)+VLOOKUP($A70,'09'!$A$9:$AB$89,11,0)+VLOOKUP($A70,'10'!$A$9:$AB$89,11,0)+VLOOKUP($A70,'11'!$A$9:$Z$89,11,0)+VLOOKUP($A70,'12'!$A$9:$Z$89,11,0)</f>
        <v>19010.219999999998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f>VLOOKUP($A71,'01'!$A$9:$AB$89,3,0)+VLOOKUP($A71,'02'!$A$9:$AB$89,3,0)+VLOOKUP($A71,'03'!$A$9:$AB$89,3,0)+VLOOKUP($A71,'04'!$A$9:$AB$89,3,0)+VLOOKUP($A71,'05'!$A$9:$AB$89,3,0)+VLOOKUP($A71,'06'!$A$9:$Z$89,3,0)+VLOOKUP($A71,'07'!$A$9:$AB$89,3,0)+VLOOKUP($A71,'08'!$A$9:$AB$89,3,0)+VLOOKUP($A71,'09'!$A$9:$AB$89,3,0)+VLOOKUP($A71,'10'!$A$9:$AB$89,3,0)+VLOOKUP($A71,'11'!$A$9:$Z$89,3,0)+VLOOKUP($A71,'12'!$A$9:$AA$89,3,0)</f>
        <v>3096151.8899999997</v>
      </c>
      <c r="D71" s="20">
        <f>+VLOOKUP($A71,'01'!$A$9:$AB$89,4,0)+VLOOKUP($A71,'02'!$A$9:$AB$89,4,0)+VLOOKUP($A71,'03'!$A$9:$AB$89,4,0)+VLOOKUP($A71,'04'!$A$9:$AB$89,4,0)+VLOOKUP($A71,'05'!$A$9:$AB$89,4,0)+VLOOKUP($A71,'06'!$A$9:$Z$89,4,0)+VLOOKUP($A71,'07'!$A$9:$AB$89,4,0)+VLOOKUP($A71,'08'!$A$9:$AB$89,4,0)+VLOOKUP($A71,'09'!$A$9:$AB$89,4,0)+VLOOKUP($A71,'10'!$A$9:$AB$89,4,0)+VLOOKUP($A71,'11'!$A$9:$Z$89,4,0)+VLOOKUP($A71,'12'!$A$9:$AA$89,4,0)</f>
        <v>2476921.5099999998</v>
      </c>
      <c r="E71" s="20">
        <f>+VLOOKUP($A71,'01'!$A$9:$AB$89,5,0)+VLOOKUP($A71,'02'!$A$9:$AB$89,5,0)+VLOOKUP($A71,'03'!$A$9:$AB$89,5,0)+VLOOKUP($A71,'04'!$A$9:$AB$89,5,0)+VLOOKUP($A71,'05'!$A$9:$AB$89,5,0)+VLOOKUP($A71,'06'!$A$9:$Z$89,5,0)+VLOOKUP($A71,'07'!$A$9:$AB$89,5,0)+VLOOKUP($A71,'08'!$A$9:$AB$89,5,0)+VLOOKUP($A71,'09'!$A$9:$AB$89,5,0)+VLOOKUP($A71,'10'!$A$9:$AB$89,5,0)+VLOOKUP($A71,'11'!$A$9:$Z$89,5,0)+VLOOKUP($A71,'12'!$A$9:$AA$89,5,0)</f>
        <v>33240.821824999999</v>
      </c>
      <c r="F71" s="20">
        <f>+VLOOKUP($A71,'01'!$A$9:$AB$89,6,0)+VLOOKUP($A71,'02'!$A$9:$AB$89,6,0)+VLOOKUP($A71,'03'!$A$9:$AB$89,6,0)+VLOOKUP($A71,'04'!$A$9:$AB$89,6,0)+VLOOKUP($A71,'05'!$A$9:$AB$89,6,0)+VLOOKUP($A71,'06'!$A$9:$Z$89,6,0)+VLOOKUP($A71,'07'!$A$9:$AB$89,6,0)+VLOOKUP($A71,'08'!$A$9:$AB$89,6,0)+VLOOKUP($A71,'09'!$A$9:$AB$89,6,0)+VLOOKUP($A71,'10'!$A$9:$AB$89,6,0)+VLOOKUP($A71,'11'!$A$9:$Z$89,6,0)+VLOOKUP($A71,'12'!$A$9:$AA$89,6,0)</f>
        <v>27274.489999999998</v>
      </c>
      <c r="G71" s="20">
        <f>+VLOOKUP($A71,'01'!$A$9:$AB$89,7,0)+VLOOKUP($A71,'02'!$A$9:$AB$89,7,0)+VLOOKUP($A71,'03'!$A$9:$AB$89,7,0)+VLOOKUP($A71,'04'!$A$9:$AB$89,7,0)+VLOOKUP($A71,'05'!$A$9:$AB$89,7,0)+VLOOKUP($A71,'06'!$A$9:$Z$89,7,0)+VLOOKUP($A71,'07'!$A$9:$AB$89,7,0)+VLOOKUP($A71,'08'!$A$9:$AB$89,7,0)+VLOOKUP($A71,'09'!$A$9:$AB$89,7,0)+VLOOKUP($A71,'10'!$A$9:$AB$89,7,0)+VLOOKUP($A71,'11'!$A$9:$Z$89,7,0)+VLOOKUP($A71,'12'!$A$9:$AA$89,7,0)</f>
        <v>195578.10000000003</v>
      </c>
      <c r="H71" s="7">
        <f>+VLOOKUP($A71,'01'!$A$9:$AB$89,8,0)+VLOOKUP($A71,'02'!$A$9:$AB$89,8,0)+VLOOKUP($A71,'03'!$A$9:$AB$89,8,0)+VLOOKUP($A71,'04'!$A$9:$AB$89,8,0)+VLOOKUP($A71,'05'!$A$9:$AB$89,8,0)+VLOOKUP($A71,'06'!$A$9:$Z$89,8,0)+VLOOKUP($A71,'07'!$A$9:$AB$89,8,0)+VLOOKUP($A71,'08'!$A$9:$AB$89,8,0)+VLOOKUP($A71,'09'!$A$9:$AB$89,8,0)+VLOOKUP($A71,'10'!$A$9:$AB$89,8,0)+VLOOKUP($A71,'11'!$A$9:$Z$89,8,0)+VLOOKUP($A71,'12'!$A$9:$AA$89,8,0)</f>
        <v>156462.74</v>
      </c>
      <c r="I71" s="8">
        <f>+VLOOKUP($A71,'01'!$A$9:$AB$89,9,0)+VLOOKUP($A71,'02'!$A$9:$AB$89,9,0)+VLOOKUP($A71,'03'!$A$9:$AB$89,9,0)+VLOOKUP($A71,'04'!$A$9:$AB$89,9,0)+VLOOKUP($A71,'05'!$A$9:$AB$89,9,0)+VLOOKUP($A71,'06'!$A$9:$Z$89,9,0)+VLOOKUP($A71,'07'!$A$9:$AB$89,9,0)+VLOOKUP($A71,'08'!$A$9:$AB$89,9,0)+VLOOKUP($A71,'09'!$A$9:$AB$89,9,0)+VLOOKUP($A71,'10'!$A$9:$AB$89,9,0)+VLOOKUP($A71,'11'!$A$9:$Z$89,9,0)+VLOOKUP($A71,'12'!$A$9:$Z$89,9,0)</f>
        <v>5182.9399999999996</v>
      </c>
      <c r="J71" s="20">
        <f>+VLOOKUP($A71,'01'!$A$9:$AB$89,10,0)+VLOOKUP($A71,'02'!$A$9:$AB$89,10,0)+VLOOKUP($A71,'03'!$A$9:$AB$89,10,0)+VLOOKUP($A71,'04'!$A$9:$AB$89,10,0)+VLOOKUP($A71,'05'!$A$9:$AB$89,10,0)+VLOOKUP($A71,'06'!$A$9:$Z$89,10,0)+VLOOKUP($A71,'07'!$A$9:$AB$89,10,0)+VLOOKUP($A71,'08'!$A$9:$AB$89,10,0)+VLOOKUP($A71,'09'!$A$9:$AB$89,10,0)+VLOOKUP($A71,'10'!$A$9:$AB$89,10,0)+VLOOKUP($A71,'11'!$A$9:$Z$89,10,0)+VLOOKUP($A71,'12'!$A$9:$Z$89,10,0)</f>
        <v>6956.32</v>
      </c>
      <c r="K71" s="7">
        <f>+VLOOKUP($A71,'01'!$A$9:$AB$89,11,0)+VLOOKUP($A71,'02'!$A$9:$AB$89,11,0)+VLOOKUP($A71,'03'!$A$9:$AB$89,11,0)+VLOOKUP($A71,'04'!$A$9:$AB$89,11,0)+VLOOKUP($A71,'05'!$A$9:$AB$89,11,0)+VLOOKUP($A71,'06'!$A$9:$Z$89,11,0)+VLOOKUP($A71,'07'!$A$9:$AB$89,11,0)+VLOOKUP($A71,'08'!$A$9:$AB$89,11,0)+VLOOKUP($A71,'09'!$A$9:$AB$89,11,0)+VLOOKUP($A71,'10'!$A$9:$AB$89,11,0)+VLOOKUP($A71,'11'!$A$9:$Z$89,11,0)+VLOOKUP($A71,'12'!$A$9:$Z$89,11,0)</f>
        <v>5565.0599999999995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f>VLOOKUP($A72,'01'!$A$9:$AB$89,3,0)+VLOOKUP($A72,'02'!$A$9:$AB$89,3,0)+VLOOKUP($A72,'03'!$A$9:$AB$89,3,0)+VLOOKUP($A72,'04'!$A$9:$AB$89,3,0)+VLOOKUP($A72,'05'!$A$9:$AB$89,3,0)+VLOOKUP($A72,'06'!$A$9:$Z$89,3,0)+VLOOKUP($A72,'07'!$A$9:$AB$89,3,0)+VLOOKUP($A72,'08'!$A$9:$AB$89,3,0)+VLOOKUP($A72,'09'!$A$9:$AB$89,3,0)+VLOOKUP($A72,'10'!$A$9:$AB$89,3,0)+VLOOKUP($A72,'11'!$A$9:$Z$89,3,0)+VLOOKUP($A72,'12'!$A$9:$AA$89,3,0)</f>
        <v>6277726.25</v>
      </c>
      <c r="D72" s="20">
        <f>+VLOOKUP($A72,'01'!$A$9:$AB$89,4,0)+VLOOKUP($A72,'02'!$A$9:$AB$89,4,0)+VLOOKUP($A72,'03'!$A$9:$AB$89,4,0)+VLOOKUP($A72,'04'!$A$9:$AB$89,4,0)+VLOOKUP($A72,'05'!$A$9:$AB$89,4,0)+VLOOKUP($A72,'06'!$A$9:$Z$89,4,0)+VLOOKUP($A72,'07'!$A$9:$AB$89,4,0)+VLOOKUP($A72,'08'!$A$9:$AB$89,4,0)+VLOOKUP($A72,'09'!$A$9:$AB$89,4,0)+VLOOKUP($A72,'10'!$A$9:$AB$89,4,0)+VLOOKUP($A72,'11'!$A$9:$Z$89,4,0)+VLOOKUP($A72,'12'!$A$9:$AA$89,4,0)</f>
        <v>5022180.99</v>
      </c>
      <c r="E72" s="20">
        <f>+VLOOKUP($A72,'01'!$A$9:$AB$89,5,0)+VLOOKUP($A72,'02'!$A$9:$AB$89,5,0)+VLOOKUP($A72,'03'!$A$9:$AB$89,5,0)+VLOOKUP($A72,'04'!$A$9:$AB$89,5,0)+VLOOKUP($A72,'05'!$A$9:$AB$89,5,0)+VLOOKUP($A72,'06'!$A$9:$Z$89,5,0)+VLOOKUP($A72,'07'!$A$9:$AB$89,5,0)+VLOOKUP($A72,'08'!$A$9:$AB$89,5,0)+VLOOKUP($A72,'09'!$A$9:$AB$89,5,0)+VLOOKUP($A72,'10'!$A$9:$AB$89,5,0)+VLOOKUP($A72,'11'!$A$9:$Z$89,5,0)+VLOOKUP($A72,'12'!$A$9:$AA$89,5,0)</f>
        <v>72464.99157849999</v>
      </c>
      <c r="F72" s="20">
        <f>+VLOOKUP($A72,'01'!$A$9:$AB$89,6,0)+VLOOKUP($A72,'02'!$A$9:$AB$89,6,0)+VLOOKUP($A72,'03'!$A$9:$AB$89,6,0)+VLOOKUP($A72,'04'!$A$9:$AB$89,6,0)+VLOOKUP($A72,'05'!$A$9:$AB$89,6,0)+VLOOKUP($A72,'06'!$A$9:$Z$89,6,0)+VLOOKUP($A72,'07'!$A$9:$AB$89,6,0)+VLOOKUP($A72,'08'!$A$9:$AB$89,6,0)+VLOOKUP($A72,'09'!$A$9:$AB$89,6,0)+VLOOKUP($A72,'10'!$A$9:$AB$89,6,0)+VLOOKUP($A72,'11'!$A$9:$Z$89,6,0)+VLOOKUP($A72,'12'!$A$9:$AA$89,6,0)</f>
        <v>55286.14</v>
      </c>
      <c r="G72" s="20">
        <f>+VLOOKUP($A72,'01'!$A$9:$AB$89,7,0)+VLOOKUP($A72,'02'!$A$9:$AB$89,7,0)+VLOOKUP($A72,'03'!$A$9:$AB$89,7,0)+VLOOKUP($A72,'04'!$A$9:$AB$89,7,0)+VLOOKUP($A72,'05'!$A$9:$AB$89,7,0)+VLOOKUP($A72,'06'!$A$9:$Z$89,7,0)+VLOOKUP($A72,'07'!$A$9:$AB$89,7,0)+VLOOKUP($A72,'08'!$A$9:$AB$89,7,0)+VLOOKUP($A72,'09'!$A$9:$AB$89,7,0)+VLOOKUP($A72,'10'!$A$9:$AB$89,7,0)+VLOOKUP($A72,'11'!$A$9:$Z$89,7,0)+VLOOKUP($A72,'12'!$A$9:$AA$89,7,0)</f>
        <v>223558.97999999998</v>
      </c>
      <c r="H72" s="7">
        <f>+VLOOKUP($A72,'01'!$A$9:$AB$89,8,0)+VLOOKUP($A72,'02'!$A$9:$AB$89,8,0)+VLOOKUP($A72,'03'!$A$9:$AB$89,8,0)+VLOOKUP($A72,'04'!$A$9:$AB$89,8,0)+VLOOKUP($A72,'05'!$A$9:$AB$89,8,0)+VLOOKUP($A72,'06'!$A$9:$Z$89,8,0)+VLOOKUP($A72,'07'!$A$9:$AB$89,8,0)+VLOOKUP($A72,'08'!$A$9:$AB$89,8,0)+VLOOKUP($A72,'09'!$A$9:$AB$89,8,0)+VLOOKUP($A72,'10'!$A$9:$AB$89,8,0)+VLOOKUP($A72,'11'!$A$9:$Z$89,8,0)+VLOOKUP($A72,'12'!$A$9:$AA$89,8,0)</f>
        <v>178847.43</v>
      </c>
      <c r="I72" s="8">
        <f>+VLOOKUP($A72,'01'!$A$9:$AB$89,9,0)+VLOOKUP($A72,'02'!$A$9:$AB$89,9,0)+VLOOKUP($A72,'03'!$A$9:$AB$89,9,0)+VLOOKUP($A72,'04'!$A$9:$AB$89,9,0)+VLOOKUP($A72,'05'!$A$9:$AB$89,9,0)+VLOOKUP($A72,'06'!$A$9:$Z$89,9,0)+VLOOKUP($A72,'07'!$A$9:$AB$89,9,0)+VLOOKUP($A72,'08'!$A$9:$AB$89,9,0)+VLOOKUP($A72,'09'!$A$9:$AB$89,9,0)+VLOOKUP($A72,'10'!$A$9:$AB$89,9,0)+VLOOKUP($A72,'11'!$A$9:$Z$89,9,0)+VLOOKUP($A72,'12'!$A$9:$Z$89,9,0)</f>
        <v>5258.85</v>
      </c>
      <c r="J72" s="20">
        <f>+VLOOKUP($A72,'01'!$A$9:$AB$89,10,0)+VLOOKUP($A72,'02'!$A$9:$AB$89,10,0)+VLOOKUP($A72,'03'!$A$9:$AB$89,10,0)+VLOOKUP($A72,'04'!$A$9:$AB$89,10,0)+VLOOKUP($A72,'05'!$A$9:$AB$89,10,0)+VLOOKUP($A72,'06'!$A$9:$Z$89,10,0)+VLOOKUP($A72,'07'!$A$9:$AB$89,10,0)+VLOOKUP($A72,'08'!$A$9:$AB$89,10,0)+VLOOKUP($A72,'09'!$A$9:$AB$89,10,0)+VLOOKUP($A72,'10'!$A$9:$AB$89,10,0)+VLOOKUP($A72,'11'!$A$9:$Z$89,10,0)+VLOOKUP($A72,'12'!$A$9:$Z$89,10,0)</f>
        <v>15164.77</v>
      </c>
      <c r="K72" s="7">
        <f>+VLOOKUP($A72,'01'!$A$9:$AB$89,11,0)+VLOOKUP($A72,'02'!$A$9:$AB$89,11,0)+VLOOKUP($A72,'03'!$A$9:$AB$89,11,0)+VLOOKUP($A72,'04'!$A$9:$AB$89,11,0)+VLOOKUP($A72,'05'!$A$9:$AB$89,11,0)+VLOOKUP($A72,'06'!$A$9:$Z$89,11,0)+VLOOKUP($A72,'07'!$A$9:$AB$89,11,0)+VLOOKUP($A72,'08'!$A$9:$AB$89,11,0)+VLOOKUP($A72,'09'!$A$9:$AB$89,11,0)+VLOOKUP($A72,'10'!$A$9:$AB$89,11,0)+VLOOKUP($A72,'11'!$A$9:$Z$89,11,0)+VLOOKUP($A72,'12'!$A$9:$Z$89,11,0)</f>
        <v>12131.82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f>VLOOKUP($A73,'01'!$A$9:$AB$89,3,0)+VLOOKUP($A73,'02'!$A$9:$AB$89,3,0)+VLOOKUP($A73,'03'!$A$9:$AB$89,3,0)+VLOOKUP($A73,'04'!$A$9:$AB$89,3,0)+VLOOKUP($A73,'05'!$A$9:$AB$89,3,0)+VLOOKUP($A73,'06'!$A$9:$Z$89,3,0)+VLOOKUP($A73,'07'!$A$9:$AB$89,3,0)+VLOOKUP($A73,'08'!$A$9:$AB$89,3,0)+VLOOKUP($A73,'09'!$A$9:$AB$89,3,0)+VLOOKUP($A73,'10'!$A$9:$AB$89,3,0)+VLOOKUP($A73,'11'!$A$9:$Z$89,3,0)+VLOOKUP($A73,'12'!$A$9:$AA$89,3,0)</f>
        <v>27971875.960000001</v>
      </c>
      <c r="D73" s="20">
        <f>+VLOOKUP($A73,'01'!$A$9:$AB$89,4,0)+VLOOKUP($A73,'02'!$A$9:$AB$89,4,0)+VLOOKUP($A73,'03'!$A$9:$AB$89,4,0)+VLOOKUP($A73,'04'!$A$9:$AB$89,4,0)+VLOOKUP($A73,'05'!$A$9:$AB$89,4,0)+VLOOKUP($A73,'06'!$A$9:$Z$89,4,0)+VLOOKUP($A73,'07'!$A$9:$AB$89,4,0)+VLOOKUP($A73,'08'!$A$9:$AB$89,4,0)+VLOOKUP($A73,'09'!$A$9:$AB$89,4,0)+VLOOKUP($A73,'10'!$A$9:$AB$89,4,0)+VLOOKUP($A73,'11'!$A$9:$Z$89,4,0)+VLOOKUP($A73,'12'!$A$9:$AA$89,4,0)</f>
        <v>22377500.810000002</v>
      </c>
      <c r="E73" s="20">
        <f>+VLOOKUP($A73,'01'!$A$9:$AB$89,5,0)+VLOOKUP($A73,'02'!$A$9:$AB$89,5,0)+VLOOKUP($A73,'03'!$A$9:$AB$89,5,0)+VLOOKUP($A73,'04'!$A$9:$AB$89,5,0)+VLOOKUP($A73,'05'!$A$9:$AB$89,5,0)+VLOOKUP($A73,'06'!$A$9:$Z$89,5,0)+VLOOKUP($A73,'07'!$A$9:$AB$89,5,0)+VLOOKUP($A73,'08'!$A$9:$AB$89,5,0)+VLOOKUP($A73,'09'!$A$9:$AB$89,5,0)+VLOOKUP($A73,'10'!$A$9:$AB$89,5,0)+VLOOKUP($A73,'11'!$A$9:$Z$89,5,0)+VLOOKUP($A73,'12'!$A$9:$AA$89,5,0)</f>
        <v>297172.94711549993</v>
      </c>
      <c r="F73" s="20">
        <f>+VLOOKUP($A73,'01'!$A$9:$AB$89,6,0)+VLOOKUP($A73,'02'!$A$9:$AB$89,6,0)+VLOOKUP($A73,'03'!$A$9:$AB$89,6,0)+VLOOKUP($A73,'04'!$A$9:$AB$89,6,0)+VLOOKUP($A73,'05'!$A$9:$AB$89,6,0)+VLOOKUP($A73,'06'!$A$9:$Z$89,6,0)+VLOOKUP($A73,'07'!$A$9:$AB$89,6,0)+VLOOKUP($A73,'08'!$A$9:$AB$89,6,0)+VLOOKUP($A73,'09'!$A$9:$AB$89,6,0)+VLOOKUP($A73,'10'!$A$9:$AB$89,6,0)+VLOOKUP($A73,'11'!$A$9:$Z$89,6,0)+VLOOKUP($A73,'12'!$A$9:$AA$89,6,0)</f>
        <v>246418.21999999997</v>
      </c>
      <c r="G73" s="20">
        <f>+VLOOKUP($A73,'01'!$A$9:$AB$89,7,0)+VLOOKUP($A73,'02'!$A$9:$AB$89,7,0)+VLOOKUP($A73,'03'!$A$9:$AB$89,7,0)+VLOOKUP($A73,'04'!$A$9:$AB$89,7,0)+VLOOKUP($A73,'05'!$A$9:$AB$89,7,0)+VLOOKUP($A73,'06'!$A$9:$Z$89,7,0)+VLOOKUP($A73,'07'!$A$9:$AB$89,7,0)+VLOOKUP($A73,'08'!$A$9:$AB$89,7,0)+VLOOKUP($A73,'09'!$A$9:$AB$89,7,0)+VLOOKUP($A73,'10'!$A$9:$AB$89,7,0)+VLOOKUP($A73,'11'!$A$9:$Z$89,7,0)+VLOOKUP($A73,'12'!$A$9:$AA$89,7,0)</f>
        <v>1793672.0500000003</v>
      </c>
      <c r="H73" s="7">
        <f>+VLOOKUP($A73,'01'!$A$9:$AB$89,8,0)+VLOOKUP($A73,'02'!$A$9:$AB$89,8,0)+VLOOKUP($A73,'03'!$A$9:$AB$89,8,0)+VLOOKUP($A73,'04'!$A$9:$AB$89,8,0)+VLOOKUP($A73,'05'!$A$9:$AB$89,8,0)+VLOOKUP($A73,'06'!$A$9:$Z$89,8,0)+VLOOKUP($A73,'07'!$A$9:$AB$89,8,0)+VLOOKUP($A73,'08'!$A$9:$AB$89,8,0)+VLOOKUP($A73,'09'!$A$9:$AB$89,8,0)+VLOOKUP($A73,'10'!$A$9:$AB$89,8,0)+VLOOKUP($A73,'11'!$A$9:$Z$89,8,0)+VLOOKUP($A73,'12'!$A$9:$AA$89,8,0)</f>
        <v>1434937.9000000004</v>
      </c>
      <c r="I73" s="8">
        <f>+VLOOKUP($A73,'01'!$A$9:$AB$89,9,0)+VLOOKUP($A73,'02'!$A$9:$AB$89,9,0)+VLOOKUP($A73,'03'!$A$9:$AB$89,9,0)+VLOOKUP($A73,'04'!$A$9:$AB$89,9,0)+VLOOKUP($A73,'05'!$A$9:$AB$89,9,0)+VLOOKUP($A73,'06'!$A$9:$Z$89,9,0)+VLOOKUP($A73,'07'!$A$9:$AB$89,9,0)+VLOOKUP($A73,'08'!$A$9:$AB$89,9,0)+VLOOKUP($A73,'09'!$A$9:$AB$89,9,0)+VLOOKUP($A73,'10'!$A$9:$AB$89,9,0)+VLOOKUP($A73,'11'!$A$9:$Z$89,9,0)+VLOOKUP($A73,'12'!$A$9:$Z$89,9,0)</f>
        <v>13825.21</v>
      </c>
      <c r="J73" s="20">
        <f>+VLOOKUP($A73,'01'!$A$9:$AB$89,10,0)+VLOOKUP($A73,'02'!$A$9:$AB$89,10,0)+VLOOKUP($A73,'03'!$A$9:$AB$89,10,0)+VLOOKUP($A73,'04'!$A$9:$AB$89,10,0)+VLOOKUP($A73,'05'!$A$9:$AB$89,10,0)+VLOOKUP($A73,'06'!$A$9:$Z$89,10,0)+VLOOKUP($A73,'07'!$A$9:$AB$89,10,0)+VLOOKUP($A73,'08'!$A$9:$AB$89,10,0)+VLOOKUP($A73,'09'!$A$9:$AB$89,10,0)+VLOOKUP($A73,'10'!$A$9:$AB$89,10,0)+VLOOKUP($A73,'11'!$A$9:$Z$89,10,0)+VLOOKUP($A73,'12'!$A$9:$Z$89,10,0)</f>
        <v>62189.49</v>
      </c>
      <c r="K73" s="7">
        <f>+VLOOKUP($A73,'01'!$A$9:$AB$89,11,0)+VLOOKUP($A73,'02'!$A$9:$AB$89,11,0)+VLOOKUP($A73,'03'!$A$9:$AB$89,11,0)+VLOOKUP($A73,'04'!$A$9:$AB$89,11,0)+VLOOKUP($A73,'05'!$A$9:$AB$89,11,0)+VLOOKUP($A73,'06'!$A$9:$Z$89,11,0)+VLOOKUP($A73,'07'!$A$9:$AB$89,11,0)+VLOOKUP($A73,'08'!$A$9:$AB$89,11,0)+VLOOKUP($A73,'09'!$A$9:$AB$89,11,0)+VLOOKUP($A73,'10'!$A$9:$AB$89,11,0)+VLOOKUP($A73,'11'!$A$9:$Z$89,11,0)+VLOOKUP($A73,'12'!$A$9:$Z$89,11,0)</f>
        <v>49751.59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f>VLOOKUP($A74,'01'!$A$9:$AB$89,3,0)+VLOOKUP($A74,'02'!$A$9:$AB$89,3,0)+VLOOKUP($A74,'03'!$A$9:$AB$89,3,0)+VLOOKUP($A74,'04'!$A$9:$AB$89,3,0)+VLOOKUP($A74,'05'!$A$9:$AB$89,3,0)+VLOOKUP($A74,'06'!$A$9:$Z$89,3,0)+VLOOKUP($A74,'07'!$A$9:$AB$89,3,0)+VLOOKUP($A74,'08'!$A$9:$AB$89,3,0)+VLOOKUP($A74,'09'!$A$9:$AB$89,3,0)+VLOOKUP($A74,'10'!$A$9:$AB$89,3,0)+VLOOKUP($A74,'11'!$A$9:$Z$89,3,0)+VLOOKUP($A74,'12'!$A$9:$AA$89,3,0)</f>
        <v>7521224.5599999996</v>
      </c>
      <c r="D74" s="20">
        <f>+VLOOKUP($A74,'01'!$A$9:$AB$89,4,0)+VLOOKUP($A74,'02'!$A$9:$AB$89,4,0)+VLOOKUP($A74,'03'!$A$9:$AB$89,4,0)+VLOOKUP($A74,'04'!$A$9:$AB$89,4,0)+VLOOKUP($A74,'05'!$A$9:$AB$89,4,0)+VLOOKUP($A74,'06'!$A$9:$Z$89,4,0)+VLOOKUP($A74,'07'!$A$9:$AB$89,4,0)+VLOOKUP($A74,'08'!$A$9:$AB$89,4,0)+VLOOKUP($A74,'09'!$A$9:$AB$89,4,0)+VLOOKUP($A74,'10'!$A$9:$AB$89,4,0)+VLOOKUP($A74,'11'!$A$9:$Z$89,4,0)+VLOOKUP($A74,'12'!$A$9:$AA$89,4,0)</f>
        <v>6016979.6400000006</v>
      </c>
      <c r="E74" s="20">
        <f>+VLOOKUP($A74,'01'!$A$9:$AB$89,5,0)+VLOOKUP($A74,'02'!$A$9:$AB$89,5,0)+VLOOKUP($A74,'03'!$A$9:$AB$89,5,0)+VLOOKUP($A74,'04'!$A$9:$AB$89,5,0)+VLOOKUP($A74,'05'!$A$9:$AB$89,5,0)+VLOOKUP($A74,'06'!$A$9:$Z$89,5,0)+VLOOKUP($A74,'07'!$A$9:$AB$89,5,0)+VLOOKUP($A74,'08'!$A$9:$AB$89,5,0)+VLOOKUP($A74,'09'!$A$9:$AB$89,5,0)+VLOOKUP($A74,'10'!$A$9:$AB$89,5,0)+VLOOKUP($A74,'11'!$A$9:$Z$89,5,0)+VLOOKUP($A74,'12'!$A$9:$AA$89,5,0)</f>
        <v>86559.10003229999</v>
      </c>
      <c r="F74" s="20">
        <f>+VLOOKUP($A74,'01'!$A$9:$AB$89,6,0)+VLOOKUP($A74,'02'!$A$9:$AB$89,6,0)+VLOOKUP($A74,'03'!$A$9:$AB$89,6,0)+VLOOKUP($A74,'04'!$A$9:$AB$89,6,0)+VLOOKUP($A74,'05'!$A$9:$AB$89,6,0)+VLOOKUP($A74,'06'!$A$9:$Z$89,6,0)+VLOOKUP($A74,'07'!$A$9:$AB$89,6,0)+VLOOKUP($A74,'08'!$A$9:$AB$89,6,0)+VLOOKUP($A74,'09'!$A$9:$AB$89,6,0)+VLOOKUP($A74,'10'!$A$9:$AB$89,6,0)+VLOOKUP($A74,'11'!$A$9:$Z$89,6,0)+VLOOKUP($A74,'12'!$A$9:$AA$89,6,0)</f>
        <v>66238.070000000007</v>
      </c>
      <c r="G74" s="20">
        <f>+VLOOKUP($A74,'01'!$A$9:$AB$89,7,0)+VLOOKUP($A74,'02'!$A$9:$AB$89,7,0)+VLOOKUP($A74,'03'!$A$9:$AB$89,7,0)+VLOOKUP($A74,'04'!$A$9:$AB$89,7,0)+VLOOKUP($A74,'05'!$A$9:$AB$89,7,0)+VLOOKUP($A74,'06'!$A$9:$Z$89,7,0)+VLOOKUP($A74,'07'!$A$9:$AB$89,7,0)+VLOOKUP($A74,'08'!$A$9:$AB$89,7,0)+VLOOKUP($A74,'09'!$A$9:$AB$89,7,0)+VLOOKUP($A74,'10'!$A$9:$AB$89,7,0)+VLOOKUP($A74,'11'!$A$9:$Z$89,7,0)+VLOOKUP($A74,'12'!$A$9:$AA$89,7,0)</f>
        <v>578361.34000000008</v>
      </c>
      <c r="H74" s="7">
        <f>+VLOOKUP($A74,'01'!$A$9:$AB$89,8,0)+VLOOKUP($A74,'02'!$A$9:$AB$89,8,0)+VLOOKUP($A74,'03'!$A$9:$AB$89,8,0)+VLOOKUP($A74,'04'!$A$9:$AB$89,8,0)+VLOOKUP($A74,'05'!$A$9:$AB$89,8,0)+VLOOKUP($A74,'06'!$A$9:$Z$89,8,0)+VLOOKUP($A74,'07'!$A$9:$AB$89,8,0)+VLOOKUP($A74,'08'!$A$9:$AB$89,8,0)+VLOOKUP($A74,'09'!$A$9:$AB$89,8,0)+VLOOKUP($A74,'10'!$A$9:$AB$89,8,0)+VLOOKUP($A74,'11'!$A$9:$Z$89,8,0)+VLOOKUP($A74,'12'!$A$9:$AA$89,8,0)</f>
        <v>462689.30000000005</v>
      </c>
      <c r="I74" s="8">
        <f>+VLOOKUP($A74,'01'!$A$9:$AB$89,9,0)+VLOOKUP($A74,'02'!$A$9:$AB$89,9,0)+VLOOKUP($A74,'03'!$A$9:$AB$89,9,0)+VLOOKUP($A74,'04'!$A$9:$AB$89,9,0)+VLOOKUP($A74,'05'!$A$9:$AB$89,9,0)+VLOOKUP($A74,'06'!$A$9:$Z$89,9,0)+VLOOKUP($A74,'07'!$A$9:$AB$89,9,0)+VLOOKUP($A74,'08'!$A$9:$AB$89,9,0)+VLOOKUP($A74,'09'!$A$9:$AB$89,9,0)+VLOOKUP($A74,'10'!$A$9:$AB$89,9,0)+VLOOKUP($A74,'11'!$A$9:$Z$89,9,0)+VLOOKUP($A74,'12'!$A$9:$Z$89,9,0)</f>
        <v>9561.2800000000007</v>
      </c>
      <c r="J74" s="20">
        <f>+VLOOKUP($A74,'01'!$A$9:$AB$89,10,0)+VLOOKUP($A74,'02'!$A$9:$AB$89,10,0)+VLOOKUP($A74,'03'!$A$9:$AB$89,10,0)+VLOOKUP($A74,'04'!$A$9:$AB$89,10,0)+VLOOKUP($A74,'05'!$A$9:$AB$89,10,0)+VLOOKUP($A74,'06'!$A$9:$Z$89,10,0)+VLOOKUP($A74,'07'!$A$9:$AB$89,10,0)+VLOOKUP($A74,'08'!$A$9:$AB$89,10,0)+VLOOKUP($A74,'09'!$A$9:$AB$89,10,0)+VLOOKUP($A74,'10'!$A$9:$AB$89,10,0)+VLOOKUP($A74,'11'!$A$9:$Z$89,10,0)+VLOOKUP($A74,'12'!$A$9:$Z$89,10,0)</f>
        <v>18114.25</v>
      </c>
      <c r="K74" s="7">
        <f>+VLOOKUP($A74,'01'!$A$9:$AB$89,11,0)+VLOOKUP($A74,'02'!$A$9:$AB$89,11,0)+VLOOKUP($A74,'03'!$A$9:$AB$89,11,0)+VLOOKUP($A74,'04'!$A$9:$AB$89,11,0)+VLOOKUP($A74,'05'!$A$9:$AB$89,11,0)+VLOOKUP($A74,'06'!$A$9:$Z$89,11,0)+VLOOKUP($A74,'07'!$A$9:$AB$89,11,0)+VLOOKUP($A74,'08'!$A$9:$AB$89,11,0)+VLOOKUP($A74,'09'!$A$9:$AB$89,11,0)+VLOOKUP($A74,'10'!$A$9:$AB$89,11,0)+VLOOKUP($A74,'11'!$A$9:$Z$89,11,0)+VLOOKUP($A74,'12'!$A$9:$Z$89,11,0)</f>
        <v>14491.4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f>VLOOKUP($A75,'01'!$A$9:$AB$89,3,0)+VLOOKUP($A75,'02'!$A$9:$AB$89,3,0)+VLOOKUP($A75,'03'!$A$9:$AB$89,3,0)+VLOOKUP($A75,'04'!$A$9:$AB$89,3,0)+VLOOKUP($A75,'05'!$A$9:$AB$89,3,0)+VLOOKUP($A75,'06'!$A$9:$Z$89,3,0)+VLOOKUP($A75,'07'!$A$9:$AB$89,3,0)+VLOOKUP($A75,'08'!$A$9:$AB$89,3,0)+VLOOKUP($A75,'09'!$A$9:$AB$89,3,0)+VLOOKUP($A75,'10'!$A$9:$AB$89,3,0)+VLOOKUP($A75,'11'!$A$9:$Z$89,3,0)+VLOOKUP($A75,'12'!$A$9:$AA$89,3,0)</f>
        <v>4831024.2899999991</v>
      </c>
      <c r="D75" s="20">
        <f>+VLOOKUP($A75,'01'!$A$9:$AB$89,4,0)+VLOOKUP($A75,'02'!$A$9:$AB$89,4,0)+VLOOKUP($A75,'03'!$A$9:$AB$89,4,0)+VLOOKUP($A75,'04'!$A$9:$AB$89,4,0)+VLOOKUP($A75,'05'!$A$9:$AB$89,4,0)+VLOOKUP($A75,'06'!$A$9:$Z$89,4,0)+VLOOKUP($A75,'07'!$A$9:$AB$89,4,0)+VLOOKUP($A75,'08'!$A$9:$AB$89,4,0)+VLOOKUP($A75,'09'!$A$9:$AB$89,4,0)+VLOOKUP($A75,'10'!$A$9:$AB$89,4,0)+VLOOKUP($A75,'11'!$A$9:$Z$89,4,0)+VLOOKUP($A75,'12'!$A$9:$AA$89,4,0)</f>
        <v>3864819.4599999995</v>
      </c>
      <c r="E75" s="20">
        <f>+VLOOKUP($A75,'01'!$A$9:$AB$89,5,0)+VLOOKUP($A75,'02'!$A$9:$AB$89,5,0)+VLOOKUP($A75,'03'!$A$9:$AB$89,5,0)+VLOOKUP($A75,'04'!$A$9:$AB$89,5,0)+VLOOKUP($A75,'05'!$A$9:$AB$89,5,0)+VLOOKUP($A75,'06'!$A$9:$Z$89,5,0)+VLOOKUP($A75,'07'!$A$9:$AB$89,5,0)+VLOOKUP($A75,'08'!$A$9:$AB$89,5,0)+VLOOKUP($A75,'09'!$A$9:$AB$89,5,0)+VLOOKUP($A75,'10'!$A$9:$AB$89,5,0)+VLOOKUP($A75,'11'!$A$9:$Z$89,5,0)+VLOOKUP($A75,'12'!$A$9:$AA$89,5,0)</f>
        <v>56243.470527900005</v>
      </c>
      <c r="F75" s="20">
        <f>+VLOOKUP($A75,'01'!$A$9:$AB$89,6,0)+VLOOKUP($A75,'02'!$A$9:$AB$89,6,0)+VLOOKUP($A75,'03'!$A$9:$AB$89,6,0)+VLOOKUP($A75,'04'!$A$9:$AB$89,6,0)+VLOOKUP($A75,'05'!$A$9:$AB$89,6,0)+VLOOKUP($A75,'06'!$A$9:$Z$89,6,0)+VLOOKUP($A75,'07'!$A$9:$AB$89,6,0)+VLOOKUP($A75,'08'!$A$9:$AB$89,6,0)+VLOOKUP($A75,'09'!$A$9:$AB$89,6,0)+VLOOKUP($A75,'10'!$A$9:$AB$89,6,0)+VLOOKUP($A75,'11'!$A$9:$Z$89,6,0)+VLOOKUP($A75,'12'!$A$9:$AA$89,6,0)</f>
        <v>42544</v>
      </c>
      <c r="G75" s="20">
        <f>+VLOOKUP($A75,'01'!$A$9:$AB$89,7,0)+VLOOKUP($A75,'02'!$A$9:$AB$89,7,0)+VLOOKUP($A75,'03'!$A$9:$AB$89,7,0)+VLOOKUP($A75,'04'!$A$9:$AB$89,7,0)+VLOOKUP($A75,'05'!$A$9:$AB$89,7,0)+VLOOKUP($A75,'06'!$A$9:$Z$89,7,0)+VLOOKUP($A75,'07'!$A$9:$AB$89,7,0)+VLOOKUP($A75,'08'!$A$9:$AB$89,7,0)+VLOOKUP($A75,'09'!$A$9:$AB$89,7,0)+VLOOKUP($A75,'10'!$A$9:$AB$89,7,0)+VLOOKUP($A75,'11'!$A$9:$Z$89,7,0)+VLOOKUP($A75,'12'!$A$9:$AA$89,7,0)</f>
        <v>225759.41</v>
      </c>
      <c r="H75" s="7">
        <f>+VLOOKUP($A75,'01'!$A$9:$AB$89,8,0)+VLOOKUP($A75,'02'!$A$9:$AB$89,8,0)+VLOOKUP($A75,'03'!$A$9:$AB$89,8,0)+VLOOKUP($A75,'04'!$A$9:$AB$89,8,0)+VLOOKUP($A75,'05'!$A$9:$AB$89,8,0)+VLOOKUP($A75,'06'!$A$9:$Z$89,8,0)+VLOOKUP($A75,'07'!$A$9:$AB$89,8,0)+VLOOKUP($A75,'08'!$A$9:$AB$89,8,0)+VLOOKUP($A75,'09'!$A$9:$AB$89,8,0)+VLOOKUP($A75,'10'!$A$9:$AB$89,8,0)+VLOOKUP($A75,'11'!$A$9:$Z$89,8,0)+VLOOKUP($A75,'12'!$A$9:$AA$89,8,0)</f>
        <v>180607.77</v>
      </c>
      <c r="I75" s="8">
        <f>+VLOOKUP($A75,'01'!$A$9:$AB$89,9,0)+VLOOKUP($A75,'02'!$A$9:$AB$89,9,0)+VLOOKUP($A75,'03'!$A$9:$AB$89,9,0)+VLOOKUP($A75,'04'!$A$9:$AB$89,9,0)+VLOOKUP($A75,'05'!$A$9:$AB$89,9,0)+VLOOKUP($A75,'06'!$A$9:$Z$89,9,0)+VLOOKUP($A75,'07'!$A$9:$AB$89,9,0)+VLOOKUP($A75,'08'!$A$9:$AB$89,9,0)+VLOOKUP($A75,'09'!$A$9:$AB$89,9,0)+VLOOKUP($A75,'10'!$A$9:$AB$89,9,0)+VLOOKUP($A75,'11'!$A$9:$Z$89,9,0)+VLOOKUP($A75,'12'!$A$9:$Z$89,9,0)</f>
        <v>3888.96</v>
      </c>
      <c r="J75" s="20">
        <f>+VLOOKUP($A75,'01'!$A$9:$AB$89,10,0)+VLOOKUP($A75,'02'!$A$9:$AB$89,10,0)+VLOOKUP($A75,'03'!$A$9:$AB$89,10,0)+VLOOKUP($A75,'04'!$A$9:$AB$89,10,0)+VLOOKUP($A75,'05'!$A$9:$AB$89,10,0)+VLOOKUP($A75,'06'!$A$9:$Z$89,10,0)+VLOOKUP($A75,'07'!$A$9:$AB$89,10,0)+VLOOKUP($A75,'08'!$A$9:$AB$89,10,0)+VLOOKUP($A75,'09'!$A$9:$AB$89,10,0)+VLOOKUP($A75,'10'!$A$9:$AB$89,10,0)+VLOOKUP($A75,'11'!$A$9:$Z$89,10,0)+VLOOKUP($A75,'12'!$A$9:$Z$89,10,0)</f>
        <v>11770.09</v>
      </c>
      <c r="K75" s="7">
        <f>+VLOOKUP($A75,'01'!$A$9:$AB$89,11,0)+VLOOKUP($A75,'02'!$A$9:$AB$89,11,0)+VLOOKUP($A75,'03'!$A$9:$AB$89,11,0)+VLOOKUP($A75,'04'!$A$9:$AB$89,11,0)+VLOOKUP($A75,'05'!$A$9:$AB$89,11,0)+VLOOKUP($A75,'06'!$A$9:$Z$89,11,0)+VLOOKUP($A75,'07'!$A$9:$AB$89,11,0)+VLOOKUP($A75,'08'!$A$9:$AB$89,11,0)+VLOOKUP($A75,'09'!$A$9:$AB$89,11,0)+VLOOKUP($A75,'10'!$A$9:$AB$89,11,0)+VLOOKUP($A75,'11'!$A$9:$Z$89,11,0)+VLOOKUP($A75,'12'!$A$9:$Z$89,11,0)</f>
        <v>9416.07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f>VLOOKUP($A76,'01'!$A$9:$AB$89,3,0)+VLOOKUP($A76,'02'!$A$9:$AB$89,3,0)+VLOOKUP($A76,'03'!$A$9:$AB$89,3,0)+VLOOKUP($A76,'04'!$A$9:$AB$89,3,0)+VLOOKUP($A76,'05'!$A$9:$AB$89,3,0)+VLOOKUP($A76,'06'!$A$9:$Z$89,3,0)+VLOOKUP($A76,'07'!$A$9:$AB$89,3,0)+VLOOKUP($A76,'08'!$A$9:$AB$89,3,0)+VLOOKUP($A76,'09'!$A$9:$AB$89,3,0)+VLOOKUP($A76,'10'!$A$9:$AB$89,3,0)+VLOOKUP($A76,'11'!$A$9:$Z$89,3,0)+VLOOKUP($A76,'12'!$A$9:$AA$89,3,0)</f>
        <v>9590860.4100000001</v>
      </c>
      <c r="D76" s="20">
        <f>+VLOOKUP($A76,'01'!$A$9:$AB$89,4,0)+VLOOKUP($A76,'02'!$A$9:$AB$89,4,0)+VLOOKUP($A76,'03'!$A$9:$AB$89,4,0)+VLOOKUP($A76,'04'!$A$9:$AB$89,4,0)+VLOOKUP($A76,'05'!$A$9:$AB$89,4,0)+VLOOKUP($A76,'06'!$A$9:$Z$89,4,0)+VLOOKUP($A76,'07'!$A$9:$AB$89,4,0)+VLOOKUP($A76,'08'!$A$9:$AB$89,4,0)+VLOOKUP($A76,'09'!$A$9:$AB$89,4,0)+VLOOKUP($A76,'10'!$A$9:$AB$89,4,0)+VLOOKUP($A76,'11'!$A$9:$Z$89,4,0)+VLOOKUP($A76,'12'!$A$9:$AA$89,4,0)</f>
        <v>7672688.3399999999</v>
      </c>
      <c r="E76" s="20">
        <f>+VLOOKUP($A76,'01'!$A$9:$AB$89,5,0)+VLOOKUP($A76,'02'!$A$9:$AB$89,5,0)+VLOOKUP($A76,'03'!$A$9:$AB$89,5,0)+VLOOKUP($A76,'04'!$A$9:$AB$89,5,0)+VLOOKUP($A76,'05'!$A$9:$AB$89,5,0)+VLOOKUP($A76,'06'!$A$9:$Z$89,5,0)+VLOOKUP($A76,'07'!$A$9:$AB$89,5,0)+VLOOKUP($A76,'08'!$A$9:$AB$89,5,0)+VLOOKUP($A76,'09'!$A$9:$AB$89,5,0)+VLOOKUP($A76,'10'!$A$9:$AB$89,5,0)+VLOOKUP($A76,'11'!$A$9:$Z$89,5,0)+VLOOKUP($A76,'12'!$A$9:$AA$89,5,0)</f>
        <v>113284.7207796</v>
      </c>
      <c r="F76" s="20">
        <f>+VLOOKUP($A76,'01'!$A$9:$AB$89,6,0)+VLOOKUP($A76,'02'!$A$9:$AB$89,6,0)+VLOOKUP($A76,'03'!$A$9:$AB$89,6,0)+VLOOKUP($A76,'04'!$A$9:$AB$89,6,0)+VLOOKUP($A76,'05'!$A$9:$AB$89,6,0)+VLOOKUP($A76,'06'!$A$9:$Z$89,6,0)+VLOOKUP($A76,'07'!$A$9:$AB$89,6,0)+VLOOKUP($A76,'08'!$A$9:$AB$89,6,0)+VLOOKUP($A76,'09'!$A$9:$AB$89,6,0)+VLOOKUP($A76,'10'!$A$9:$AB$89,6,0)+VLOOKUP($A76,'11'!$A$9:$Z$89,6,0)+VLOOKUP($A76,'12'!$A$9:$AA$89,6,0)</f>
        <v>84456.14</v>
      </c>
      <c r="G76" s="20">
        <f>+VLOOKUP($A76,'01'!$A$9:$AB$89,7,0)+VLOOKUP($A76,'02'!$A$9:$AB$89,7,0)+VLOOKUP($A76,'03'!$A$9:$AB$89,7,0)+VLOOKUP($A76,'04'!$A$9:$AB$89,7,0)+VLOOKUP($A76,'05'!$A$9:$AB$89,7,0)+VLOOKUP($A76,'06'!$A$9:$Z$89,7,0)+VLOOKUP($A76,'07'!$A$9:$AB$89,7,0)+VLOOKUP($A76,'08'!$A$9:$AB$89,7,0)+VLOOKUP($A76,'09'!$A$9:$AB$89,7,0)+VLOOKUP($A76,'10'!$A$9:$AB$89,7,0)+VLOOKUP($A76,'11'!$A$9:$Z$89,7,0)+VLOOKUP($A76,'12'!$A$9:$AA$89,7,0)</f>
        <v>618552.04999999993</v>
      </c>
      <c r="H76" s="7">
        <f>+VLOOKUP($A76,'01'!$A$9:$AB$89,8,0)+VLOOKUP($A76,'02'!$A$9:$AB$89,8,0)+VLOOKUP($A76,'03'!$A$9:$AB$89,8,0)+VLOOKUP($A76,'04'!$A$9:$AB$89,8,0)+VLOOKUP($A76,'05'!$A$9:$AB$89,8,0)+VLOOKUP($A76,'06'!$A$9:$Z$89,8,0)+VLOOKUP($A76,'07'!$A$9:$AB$89,8,0)+VLOOKUP($A76,'08'!$A$9:$AB$89,8,0)+VLOOKUP($A76,'09'!$A$9:$AB$89,8,0)+VLOOKUP($A76,'10'!$A$9:$AB$89,8,0)+VLOOKUP($A76,'11'!$A$9:$Z$89,8,0)+VLOOKUP($A76,'12'!$A$9:$AA$89,8,0)</f>
        <v>494841.93999999994</v>
      </c>
      <c r="I76" s="8">
        <f>+VLOOKUP($A76,'01'!$A$9:$AB$89,9,0)+VLOOKUP($A76,'02'!$A$9:$AB$89,9,0)+VLOOKUP($A76,'03'!$A$9:$AB$89,9,0)+VLOOKUP($A76,'04'!$A$9:$AB$89,9,0)+VLOOKUP($A76,'05'!$A$9:$AB$89,9,0)+VLOOKUP($A76,'06'!$A$9:$Z$89,9,0)+VLOOKUP($A76,'07'!$A$9:$AB$89,9,0)+VLOOKUP($A76,'08'!$A$9:$AB$89,9,0)+VLOOKUP($A76,'09'!$A$9:$AB$89,9,0)+VLOOKUP($A76,'10'!$A$9:$AB$89,9,0)+VLOOKUP($A76,'11'!$A$9:$Z$89,9,0)+VLOOKUP($A76,'12'!$A$9:$Z$89,9,0)</f>
        <v>13474.01</v>
      </c>
      <c r="J76" s="20">
        <f>+VLOOKUP($A76,'01'!$A$9:$AB$89,10,0)+VLOOKUP($A76,'02'!$A$9:$AB$89,10,0)+VLOOKUP($A76,'03'!$A$9:$AB$89,10,0)+VLOOKUP($A76,'04'!$A$9:$AB$89,10,0)+VLOOKUP($A76,'05'!$A$9:$AB$89,10,0)+VLOOKUP($A76,'06'!$A$9:$Z$89,10,0)+VLOOKUP($A76,'07'!$A$9:$AB$89,10,0)+VLOOKUP($A76,'08'!$A$9:$AB$89,10,0)+VLOOKUP($A76,'09'!$A$9:$AB$89,10,0)+VLOOKUP($A76,'10'!$A$9:$AB$89,10,0)+VLOOKUP($A76,'11'!$A$9:$Z$89,10,0)+VLOOKUP($A76,'12'!$A$9:$Z$89,10,0)</f>
        <v>23707.13</v>
      </c>
      <c r="K76" s="7">
        <f>+VLOOKUP($A76,'01'!$A$9:$AB$89,11,0)+VLOOKUP($A76,'02'!$A$9:$AB$89,11,0)+VLOOKUP($A76,'03'!$A$9:$AB$89,11,0)+VLOOKUP($A76,'04'!$A$9:$AB$89,11,0)+VLOOKUP($A76,'05'!$A$9:$AB$89,11,0)+VLOOKUP($A76,'06'!$A$9:$Z$89,11,0)+VLOOKUP($A76,'07'!$A$9:$AB$89,11,0)+VLOOKUP($A76,'08'!$A$9:$AB$89,11,0)+VLOOKUP($A76,'09'!$A$9:$AB$89,11,0)+VLOOKUP($A76,'10'!$A$9:$AB$89,11,0)+VLOOKUP($A76,'11'!$A$9:$Z$89,11,0)+VLOOKUP($A76,'12'!$A$9:$Z$89,11,0)</f>
        <v>18965.7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f>VLOOKUP($A77,'01'!$A$9:$AB$89,3,0)+VLOOKUP($A77,'02'!$A$9:$AB$89,3,0)+VLOOKUP($A77,'03'!$A$9:$AB$89,3,0)+VLOOKUP($A77,'04'!$A$9:$AB$89,3,0)+VLOOKUP($A77,'05'!$A$9:$AB$89,3,0)+VLOOKUP($A77,'06'!$A$9:$Z$89,3,0)+VLOOKUP($A77,'07'!$A$9:$AB$89,3,0)+VLOOKUP($A77,'08'!$A$9:$AB$89,3,0)+VLOOKUP($A77,'09'!$A$9:$AB$89,3,0)+VLOOKUP($A77,'10'!$A$9:$AB$89,3,0)+VLOOKUP($A77,'11'!$A$9:$Z$89,3,0)+VLOOKUP($A77,'12'!$A$9:$AA$89,3,0)</f>
        <v>2797301.51</v>
      </c>
      <c r="D77" s="20">
        <f>+VLOOKUP($A77,'01'!$A$9:$AB$89,4,0)+VLOOKUP($A77,'02'!$A$9:$AB$89,4,0)+VLOOKUP($A77,'03'!$A$9:$AB$89,4,0)+VLOOKUP($A77,'04'!$A$9:$AB$89,4,0)+VLOOKUP($A77,'05'!$A$9:$AB$89,4,0)+VLOOKUP($A77,'06'!$A$9:$Z$89,4,0)+VLOOKUP($A77,'07'!$A$9:$AB$89,4,0)+VLOOKUP($A77,'08'!$A$9:$AB$89,4,0)+VLOOKUP($A77,'09'!$A$9:$AB$89,4,0)+VLOOKUP($A77,'10'!$A$9:$AB$89,4,0)+VLOOKUP($A77,'11'!$A$9:$Z$89,4,0)+VLOOKUP($A77,'12'!$A$9:$AA$89,4,0)</f>
        <v>2237841.1999999993</v>
      </c>
      <c r="E77" s="20">
        <f>+VLOOKUP($A77,'01'!$A$9:$AB$89,5,0)+VLOOKUP($A77,'02'!$A$9:$AB$89,5,0)+VLOOKUP($A77,'03'!$A$9:$AB$89,5,0)+VLOOKUP($A77,'04'!$A$9:$AB$89,5,0)+VLOOKUP($A77,'05'!$A$9:$AB$89,5,0)+VLOOKUP($A77,'06'!$A$9:$Z$89,5,0)+VLOOKUP($A77,'07'!$A$9:$AB$89,5,0)+VLOOKUP($A77,'08'!$A$9:$AB$89,5,0)+VLOOKUP($A77,'09'!$A$9:$AB$89,5,0)+VLOOKUP($A77,'10'!$A$9:$AB$89,5,0)+VLOOKUP($A77,'11'!$A$9:$Z$89,5,0)+VLOOKUP($A77,'12'!$A$9:$AA$89,5,0)</f>
        <v>30049.702929799998</v>
      </c>
      <c r="F77" s="20">
        <f>+VLOOKUP($A77,'01'!$A$9:$AB$89,6,0)+VLOOKUP($A77,'02'!$A$9:$AB$89,6,0)+VLOOKUP($A77,'03'!$A$9:$AB$89,6,0)+VLOOKUP($A77,'04'!$A$9:$AB$89,6,0)+VLOOKUP($A77,'05'!$A$9:$AB$89,6,0)+VLOOKUP($A77,'06'!$A$9:$Z$89,6,0)+VLOOKUP($A77,'07'!$A$9:$AB$89,6,0)+VLOOKUP($A77,'08'!$A$9:$AB$89,6,0)+VLOOKUP($A77,'09'!$A$9:$AB$89,6,0)+VLOOKUP($A77,'10'!$A$9:$AB$89,6,0)+VLOOKUP($A77,'11'!$A$9:$Z$89,6,0)+VLOOKUP($A77,'12'!$A$9:$AA$89,6,0)</f>
        <v>24641.82</v>
      </c>
      <c r="G77" s="20">
        <f>+VLOOKUP($A77,'01'!$A$9:$AB$89,7,0)+VLOOKUP($A77,'02'!$A$9:$AB$89,7,0)+VLOOKUP($A77,'03'!$A$9:$AB$89,7,0)+VLOOKUP($A77,'04'!$A$9:$AB$89,7,0)+VLOOKUP($A77,'05'!$A$9:$AB$89,7,0)+VLOOKUP($A77,'06'!$A$9:$Z$89,7,0)+VLOOKUP($A77,'07'!$A$9:$AB$89,7,0)+VLOOKUP($A77,'08'!$A$9:$AB$89,7,0)+VLOOKUP($A77,'09'!$A$9:$AB$89,7,0)+VLOOKUP($A77,'10'!$A$9:$AB$89,7,0)+VLOOKUP($A77,'11'!$A$9:$Z$89,7,0)+VLOOKUP($A77,'12'!$A$9:$AA$89,7,0)</f>
        <v>236737.91000000003</v>
      </c>
      <c r="H77" s="7">
        <f>+VLOOKUP($A77,'01'!$A$9:$AB$89,8,0)+VLOOKUP($A77,'02'!$A$9:$AB$89,8,0)+VLOOKUP($A77,'03'!$A$9:$AB$89,8,0)+VLOOKUP($A77,'04'!$A$9:$AB$89,8,0)+VLOOKUP($A77,'05'!$A$9:$AB$89,8,0)+VLOOKUP($A77,'06'!$A$9:$Z$89,8,0)+VLOOKUP($A77,'07'!$A$9:$AB$89,8,0)+VLOOKUP($A77,'08'!$A$9:$AB$89,8,0)+VLOOKUP($A77,'09'!$A$9:$AB$89,8,0)+VLOOKUP($A77,'10'!$A$9:$AB$89,8,0)+VLOOKUP($A77,'11'!$A$9:$Z$89,8,0)+VLOOKUP($A77,'12'!$A$9:$AA$89,8,0)</f>
        <v>189390.57</v>
      </c>
      <c r="I77" s="8">
        <f>+VLOOKUP($A77,'01'!$A$9:$AB$89,9,0)+VLOOKUP($A77,'02'!$A$9:$AB$89,9,0)+VLOOKUP($A77,'03'!$A$9:$AB$89,9,0)+VLOOKUP($A77,'04'!$A$9:$AB$89,9,0)+VLOOKUP($A77,'05'!$A$9:$AB$89,9,0)+VLOOKUP($A77,'06'!$A$9:$Z$89,9,0)+VLOOKUP($A77,'07'!$A$9:$AB$89,9,0)+VLOOKUP($A77,'08'!$A$9:$AB$89,9,0)+VLOOKUP($A77,'09'!$A$9:$AB$89,9,0)+VLOOKUP($A77,'10'!$A$9:$AB$89,9,0)+VLOOKUP($A77,'11'!$A$9:$Z$89,9,0)+VLOOKUP($A77,'12'!$A$9:$Z$89,9,0)</f>
        <v>5029.4399999999996</v>
      </c>
      <c r="J77" s="20">
        <f>+VLOOKUP($A77,'01'!$A$9:$AB$89,10,0)+VLOOKUP($A77,'02'!$A$9:$AB$89,10,0)+VLOOKUP($A77,'03'!$A$9:$AB$89,10,0)+VLOOKUP($A77,'04'!$A$9:$AB$89,10,0)+VLOOKUP($A77,'05'!$A$9:$AB$89,10,0)+VLOOKUP($A77,'06'!$A$9:$Z$89,10,0)+VLOOKUP($A77,'07'!$A$9:$AB$89,10,0)+VLOOKUP($A77,'08'!$A$9:$AB$89,10,0)+VLOOKUP($A77,'09'!$A$9:$AB$89,10,0)+VLOOKUP($A77,'10'!$A$9:$AB$89,10,0)+VLOOKUP($A77,'11'!$A$9:$Z$89,10,0)+VLOOKUP($A77,'12'!$A$9:$Z$89,10,0)</f>
        <v>6288.51</v>
      </c>
      <c r="K77" s="7">
        <f>+VLOOKUP($A77,'01'!$A$9:$AB$89,11,0)+VLOOKUP($A77,'02'!$A$9:$AB$89,11,0)+VLOOKUP($A77,'03'!$A$9:$AB$89,11,0)+VLOOKUP($A77,'04'!$A$9:$AB$89,11,0)+VLOOKUP($A77,'05'!$A$9:$AB$89,11,0)+VLOOKUP($A77,'06'!$A$9:$Z$89,11,0)+VLOOKUP($A77,'07'!$A$9:$AB$89,11,0)+VLOOKUP($A77,'08'!$A$9:$AB$89,11,0)+VLOOKUP($A77,'09'!$A$9:$AB$89,11,0)+VLOOKUP($A77,'10'!$A$9:$AB$89,11,0)+VLOOKUP($A77,'11'!$A$9:$Z$89,11,0)+VLOOKUP($A77,'12'!$A$9:$Z$89,11,0)</f>
        <v>5030.8100000000004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f>VLOOKUP($A78,'01'!$A$9:$AB$89,3,0)+VLOOKUP($A78,'02'!$A$9:$AB$89,3,0)+VLOOKUP($A78,'03'!$A$9:$AB$89,3,0)+VLOOKUP($A78,'04'!$A$9:$AB$89,3,0)+VLOOKUP($A78,'05'!$A$9:$AB$89,3,0)+VLOOKUP($A78,'06'!$A$9:$Z$89,3,0)+VLOOKUP($A78,'07'!$A$9:$AB$89,3,0)+VLOOKUP($A78,'08'!$A$9:$AB$89,3,0)+VLOOKUP($A78,'09'!$A$9:$AB$89,3,0)+VLOOKUP($A78,'10'!$A$9:$AB$89,3,0)+VLOOKUP($A78,'11'!$A$9:$Z$89,3,0)+VLOOKUP($A78,'12'!$A$9:$AA$89,3,0)</f>
        <v>23335471.559999999</v>
      </c>
      <c r="D78" s="20">
        <f>+VLOOKUP($A78,'01'!$A$9:$AB$89,4,0)+VLOOKUP($A78,'02'!$A$9:$AB$89,4,0)+VLOOKUP($A78,'03'!$A$9:$AB$89,4,0)+VLOOKUP($A78,'04'!$A$9:$AB$89,4,0)+VLOOKUP($A78,'05'!$A$9:$AB$89,4,0)+VLOOKUP($A78,'06'!$A$9:$Z$89,4,0)+VLOOKUP($A78,'07'!$A$9:$AB$89,4,0)+VLOOKUP($A78,'08'!$A$9:$AB$89,4,0)+VLOOKUP($A78,'09'!$A$9:$AB$89,4,0)+VLOOKUP($A78,'10'!$A$9:$AB$89,4,0)+VLOOKUP($A78,'11'!$A$9:$Z$89,4,0)+VLOOKUP($A78,'12'!$A$9:$AA$89,4,0)</f>
        <v>18668377.25</v>
      </c>
      <c r="E78" s="20">
        <f>+VLOOKUP($A78,'01'!$A$9:$AB$89,5,0)+VLOOKUP($A78,'02'!$A$9:$AB$89,5,0)+VLOOKUP($A78,'03'!$A$9:$AB$89,5,0)+VLOOKUP($A78,'04'!$A$9:$AB$89,5,0)+VLOOKUP($A78,'05'!$A$9:$AB$89,5,0)+VLOOKUP($A78,'06'!$A$9:$Z$89,5,0)+VLOOKUP($A78,'07'!$A$9:$AB$89,5,0)+VLOOKUP($A78,'08'!$A$9:$AB$89,5,0)+VLOOKUP($A78,'09'!$A$9:$AB$89,5,0)+VLOOKUP($A78,'10'!$A$9:$AB$89,5,0)+VLOOKUP($A78,'11'!$A$9:$Z$89,5,0)+VLOOKUP($A78,'12'!$A$9:$AA$89,5,0)</f>
        <v>252763.20915729998</v>
      </c>
      <c r="F78" s="20">
        <f>+VLOOKUP($A78,'01'!$A$9:$AB$89,6,0)+VLOOKUP($A78,'02'!$A$9:$AB$89,6,0)+VLOOKUP($A78,'03'!$A$9:$AB$89,6,0)+VLOOKUP($A78,'04'!$A$9:$AB$89,6,0)+VLOOKUP($A78,'05'!$A$9:$AB$89,6,0)+VLOOKUP($A78,'06'!$A$9:$Z$89,6,0)+VLOOKUP($A78,'07'!$A$9:$AB$89,6,0)+VLOOKUP($A78,'08'!$A$9:$AB$89,6,0)+VLOOKUP($A78,'09'!$A$9:$AB$89,6,0)+VLOOKUP($A78,'10'!$A$9:$AB$89,6,0)+VLOOKUP($A78,'11'!$A$9:$Z$89,6,0)+VLOOKUP($A78,'12'!$A$9:$AA$89,6,0)</f>
        <v>205559.09999999998</v>
      </c>
      <c r="G78" s="20">
        <f>+VLOOKUP($A78,'01'!$A$9:$AB$89,7,0)+VLOOKUP($A78,'02'!$A$9:$AB$89,7,0)+VLOOKUP($A78,'03'!$A$9:$AB$89,7,0)+VLOOKUP($A78,'04'!$A$9:$AB$89,7,0)+VLOOKUP($A78,'05'!$A$9:$AB$89,7,0)+VLOOKUP($A78,'06'!$A$9:$Z$89,7,0)+VLOOKUP($A78,'07'!$A$9:$AB$89,7,0)+VLOOKUP($A78,'08'!$A$9:$AB$89,7,0)+VLOOKUP($A78,'09'!$A$9:$AB$89,7,0)+VLOOKUP($A78,'10'!$A$9:$AB$89,7,0)+VLOOKUP($A78,'11'!$A$9:$Z$89,7,0)+VLOOKUP($A78,'12'!$A$9:$AA$89,7,0)</f>
        <v>2515862.79</v>
      </c>
      <c r="H78" s="7">
        <f>+VLOOKUP($A78,'01'!$A$9:$AB$89,8,0)+VLOOKUP($A78,'02'!$A$9:$AB$89,8,0)+VLOOKUP($A78,'03'!$A$9:$AB$89,8,0)+VLOOKUP($A78,'04'!$A$9:$AB$89,8,0)+VLOOKUP($A78,'05'!$A$9:$AB$89,8,0)+VLOOKUP($A78,'06'!$A$9:$Z$89,8,0)+VLOOKUP($A78,'07'!$A$9:$AB$89,8,0)+VLOOKUP($A78,'08'!$A$9:$AB$89,8,0)+VLOOKUP($A78,'09'!$A$9:$AB$89,8,0)+VLOOKUP($A78,'10'!$A$9:$AB$89,8,0)+VLOOKUP($A78,'11'!$A$9:$Z$89,8,0)+VLOOKUP($A78,'12'!$A$9:$AA$89,8,0)</f>
        <v>2012690.48</v>
      </c>
      <c r="I78" s="8">
        <f>+VLOOKUP($A78,'01'!$A$9:$AB$89,9,0)+VLOOKUP($A78,'02'!$A$9:$AB$89,9,0)+VLOOKUP($A78,'03'!$A$9:$AB$89,9,0)+VLOOKUP($A78,'04'!$A$9:$AB$89,9,0)+VLOOKUP($A78,'05'!$A$9:$AB$89,9,0)+VLOOKUP($A78,'06'!$A$9:$Z$89,9,0)+VLOOKUP($A78,'07'!$A$9:$AB$89,9,0)+VLOOKUP($A78,'08'!$A$9:$AB$89,9,0)+VLOOKUP($A78,'09'!$A$9:$AB$89,9,0)+VLOOKUP($A78,'10'!$A$9:$AB$89,9,0)+VLOOKUP($A78,'11'!$A$9:$Z$89,9,0)+VLOOKUP($A78,'12'!$A$9:$Z$89,9,0)</f>
        <v>34869.599999999999</v>
      </c>
      <c r="J78" s="20">
        <f>+VLOOKUP($A78,'01'!$A$9:$AB$89,10,0)+VLOOKUP($A78,'02'!$A$9:$AB$89,10,0)+VLOOKUP($A78,'03'!$A$9:$AB$89,10,0)+VLOOKUP($A78,'04'!$A$9:$AB$89,10,0)+VLOOKUP($A78,'05'!$A$9:$AB$89,10,0)+VLOOKUP($A78,'06'!$A$9:$Z$89,10,0)+VLOOKUP($A78,'07'!$A$9:$AB$89,10,0)+VLOOKUP($A78,'08'!$A$9:$AB$89,10,0)+VLOOKUP($A78,'09'!$A$9:$AB$89,10,0)+VLOOKUP($A78,'10'!$A$9:$AB$89,10,0)+VLOOKUP($A78,'11'!$A$9:$Z$89,10,0)+VLOOKUP($A78,'12'!$A$9:$Z$89,10,0)</f>
        <v>52895.85</v>
      </c>
      <c r="K78" s="7">
        <f>+VLOOKUP($A78,'01'!$A$9:$AB$89,11,0)+VLOOKUP($A78,'02'!$A$9:$AB$89,11,0)+VLOOKUP($A78,'03'!$A$9:$AB$89,11,0)+VLOOKUP($A78,'04'!$A$9:$AB$89,11,0)+VLOOKUP($A78,'05'!$A$9:$AB$89,11,0)+VLOOKUP($A78,'06'!$A$9:$Z$89,11,0)+VLOOKUP($A78,'07'!$A$9:$AB$89,11,0)+VLOOKUP($A78,'08'!$A$9:$AB$89,11,0)+VLOOKUP($A78,'09'!$A$9:$AB$89,11,0)+VLOOKUP($A78,'10'!$A$9:$AB$89,11,0)+VLOOKUP($A78,'11'!$A$9:$Z$89,11,0)+VLOOKUP($A78,'12'!$A$9:$Z$89,11,0)</f>
        <v>42316.68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f>VLOOKUP($A79,'01'!$A$9:$AB$89,3,0)+VLOOKUP($A79,'02'!$A$9:$AB$89,3,0)+VLOOKUP($A79,'03'!$A$9:$AB$89,3,0)+VLOOKUP($A79,'04'!$A$9:$AB$89,3,0)+VLOOKUP($A79,'05'!$A$9:$AB$89,3,0)+VLOOKUP($A79,'06'!$A$9:$Z$89,3,0)+VLOOKUP($A79,'07'!$A$9:$AB$89,3,0)+VLOOKUP($A79,'08'!$A$9:$AB$89,3,0)+VLOOKUP($A79,'09'!$A$9:$AB$89,3,0)+VLOOKUP($A79,'10'!$A$9:$AB$89,3,0)+VLOOKUP($A79,'11'!$A$9:$Z$89,3,0)+VLOOKUP($A79,'12'!$A$9:$AA$89,3,0)</f>
        <v>3551567.42</v>
      </c>
      <c r="D79" s="20">
        <f>+VLOOKUP($A79,'01'!$A$9:$AB$89,4,0)+VLOOKUP($A79,'02'!$A$9:$AB$89,4,0)+VLOOKUP($A79,'03'!$A$9:$AB$89,4,0)+VLOOKUP($A79,'04'!$A$9:$AB$89,4,0)+VLOOKUP($A79,'05'!$A$9:$AB$89,4,0)+VLOOKUP($A79,'06'!$A$9:$Z$89,4,0)+VLOOKUP($A79,'07'!$A$9:$AB$89,4,0)+VLOOKUP($A79,'08'!$A$9:$AB$89,4,0)+VLOOKUP($A79,'09'!$A$9:$AB$89,4,0)+VLOOKUP($A79,'10'!$A$9:$AB$89,4,0)+VLOOKUP($A79,'11'!$A$9:$Z$89,4,0)+VLOOKUP($A79,'12'!$A$9:$AA$89,4,0)</f>
        <v>2841253.9299999997</v>
      </c>
      <c r="E79" s="20">
        <f>+VLOOKUP($A79,'01'!$A$9:$AB$89,5,0)+VLOOKUP($A79,'02'!$A$9:$AB$89,5,0)+VLOOKUP($A79,'03'!$A$9:$AB$89,5,0)+VLOOKUP($A79,'04'!$A$9:$AB$89,5,0)+VLOOKUP($A79,'05'!$A$9:$AB$89,5,0)+VLOOKUP($A79,'06'!$A$9:$Z$89,5,0)+VLOOKUP($A79,'07'!$A$9:$AB$89,5,0)+VLOOKUP($A79,'08'!$A$9:$AB$89,5,0)+VLOOKUP($A79,'09'!$A$9:$AB$89,5,0)+VLOOKUP($A79,'10'!$A$9:$AB$89,5,0)+VLOOKUP($A79,'11'!$A$9:$Z$89,5,0)+VLOOKUP($A79,'12'!$A$9:$AA$89,5,0)</f>
        <v>41484.545637599993</v>
      </c>
      <c r="F79" s="20">
        <f>+VLOOKUP($A79,'01'!$A$9:$AB$89,6,0)+VLOOKUP($A79,'02'!$A$9:$AB$89,6,0)+VLOOKUP($A79,'03'!$A$9:$AB$89,6,0)+VLOOKUP($A79,'04'!$A$9:$AB$89,6,0)+VLOOKUP($A79,'05'!$A$9:$AB$89,6,0)+VLOOKUP($A79,'06'!$A$9:$Z$89,6,0)+VLOOKUP($A79,'07'!$A$9:$AB$89,6,0)+VLOOKUP($A79,'08'!$A$9:$AB$89,6,0)+VLOOKUP($A79,'09'!$A$9:$AB$89,6,0)+VLOOKUP($A79,'10'!$A$9:$AB$89,6,0)+VLOOKUP($A79,'11'!$A$9:$Z$89,6,0)+VLOOKUP($A79,'12'!$A$9:$AA$89,6,0)</f>
        <v>31276.159999999996</v>
      </c>
      <c r="G79" s="20">
        <f>+VLOOKUP($A79,'01'!$A$9:$AB$89,7,0)+VLOOKUP($A79,'02'!$A$9:$AB$89,7,0)+VLOOKUP($A79,'03'!$A$9:$AB$89,7,0)+VLOOKUP($A79,'04'!$A$9:$AB$89,7,0)+VLOOKUP($A79,'05'!$A$9:$AB$89,7,0)+VLOOKUP($A79,'06'!$A$9:$Z$89,7,0)+VLOOKUP($A79,'07'!$A$9:$AB$89,7,0)+VLOOKUP($A79,'08'!$A$9:$AB$89,7,0)+VLOOKUP($A79,'09'!$A$9:$AB$89,7,0)+VLOOKUP($A79,'10'!$A$9:$AB$89,7,0)+VLOOKUP($A79,'11'!$A$9:$Z$89,7,0)+VLOOKUP($A79,'12'!$A$9:$AA$89,7,0)</f>
        <v>211179.40999999997</v>
      </c>
      <c r="H79" s="7">
        <f>+VLOOKUP($A79,'01'!$A$9:$AB$89,8,0)+VLOOKUP($A79,'02'!$A$9:$AB$89,8,0)+VLOOKUP($A79,'03'!$A$9:$AB$89,8,0)+VLOOKUP($A79,'04'!$A$9:$AB$89,8,0)+VLOOKUP($A79,'05'!$A$9:$AB$89,8,0)+VLOOKUP($A79,'06'!$A$9:$Z$89,8,0)+VLOOKUP($A79,'07'!$A$9:$AB$89,8,0)+VLOOKUP($A79,'08'!$A$9:$AB$89,8,0)+VLOOKUP($A79,'09'!$A$9:$AB$89,8,0)+VLOOKUP($A79,'10'!$A$9:$AB$89,8,0)+VLOOKUP($A79,'11'!$A$9:$Z$89,8,0)+VLOOKUP($A79,'12'!$A$9:$AA$89,8,0)</f>
        <v>168943.8</v>
      </c>
      <c r="I79" s="8">
        <f>+VLOOKUP($A79,'01'!$A$9:$AB$89,9,0)+VLOOKUP($A79,'02'!$A$9:$AB$89,9,0)+VLOOKUP($A79,'03'!$A$9:$AB$89,9,0)+VLOOKUP($A79,'04'!$A$9:$AB$89,9,0)+VLOOKUP($A79,'05'!$A$9:$AB$89,9,0)+VLOOKUP($A79,'06'!$A$9:$Z$89,9,0)+VLOOKUP($A79,'07'!$A$9:$AB$89,9,0)+VLOOKUP($A79,'08'!$A$9:$AB$89,9,0)+VLOOKUP($A79,'09'!$A$9:$AB$89,9,0)+VLOOKUP($A79,'10'!$A$9:$AB$89,9,0)+VLOOKUP($A79,'11'!$A$9:$Z$89,9,0)+VLOOKUP($A79,'12'!$A$9:$Z$89,9,0)</f>
        <v>5319.32</v>
      </c>
      <c r="J79" s="20">
        <f>+VLOOKUP($A79,'01'!$A$9:$AB$89,10,0)+VLOOKUP($A79,'02'!$A$9:$AB$89,10,0)+VLOOKUP($A79,'03'!$A$9:$AB$89,10,0)+VLOOKUP($A79,'04'!$A$9:$AB$89,10,0)+VLOOKUP($A79,'05'!$A$9:$AB$89,10,0)+VLOOKUP($A79,'06'!$A$9:$Z$89,10,0)+VLOOKUP($A79,'07'!$A$9:$AB$89,10,0)+VLOOKUP($A79,'08'!$A$9:$AB$89,10,0)+VLOOKUP($A79,'09'!$A$9:$AB$89,10,0)+VLOOKUP($A79,'10'!$A$9:$AB$89,10,0)+VLOOKUP($A79,'11'!$A$9:$Z$89,10,0)+VLOOKUP($A79,'12'!$A$9:$Z$89,10,0)</f>
        <v>8681.49</v>
      </c>
      <c r="K79" s="7">
        <f>+VLOOKUP($A79,'01'!$A$9:$AB$89,11,0)+VLOOKUP($A79,'02'!$A$9:$AB$89,11,0)+VLOOKUP($A79,'03'!$A$9:$AB$89,11,0)+VLOOKUP($A79,'04'!$A$9:$AB$89,11,0)+VLOOKUP($A79,'05'!$A$9:$AB$89,11,0)+VLOOKUP($A79,'06'!$A$9:$Z$89,11,0)+VLOOKUP($A79,'07'!$A$9:$AB$89,11,0)+VLOOKUP($A79,'08'!$A$9:$AB$89,11,0)+VLOOKUP($A79,'09'!$A$9:$AB$89,11,0)+VLOOKUP($A79,'10'!$A$9:$AB$89,11,0)+VLOOKUP($A79,'11'!$A$9:$Z$89,11,0)+VLOOKUP($A79,'12'!$A$9:$Z$89,11,0)</f>
        <v>6945.19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f>VLOOKUP($A80,'01'!$A$9:$AB$89,3,0)+VLOOKUP($A80,'02'!$A$9:$AB$89,3,0)+VLOOKUP($A80,'03'!$A$9:$AB$89,3,0)+VLOOKUP($A80,'04'!$A$9:$AB$89,3,0)+VLOOKUP($A80,'05'!$A$9:$AB$89,3,0)+VLOOKUP($A80,'06'!$A$9:$Z$89,3,0)+VLOOKUP($A80,'07'!$A$9:$AB$89,3,0)+VLOOKUP($A80,'08'!$A$9:$AB$89,3,0)+VLOOKUP($A80,'09'!$A$9:$AB$89,3,0)+VLOOKUP($A80,'10'!$A$9:$AB$89,3,0)+VLOOKUP($A80,'11'!$A$9:$Z$89,3,0)+VLOOKUP($A80,'12'!$A$9:$AA$89,3,0)</f>
        <v>175661954.88</v>
      </c>
      <c r="D80" s="20">
        <f>+VLOOKUP($A80,'01'!$A$9:$AB$89,4,0)+VLOOKUP($A80,'02'!$A$9:$AB$89,4,0)+VLOOKUP($A80,'03'!$A$9:$AB$89,4,0)+VLOOKUP($A80,'04'!$A$9:$AB$89,4,0)+VLOOKUP($A80,'05'!$A$9:$AB$89,4,0)+VLOOKUP($A80,'06'!$A$9:$Z$89,4,0)+VLOOKUP($A80,'07'!$A$9:$AB$89,4,0)+VLOOKUP($A80,'08'!$A$9:$AB$89,4,0)+VLOOKUP($A80,'09'!$A$9:$AB$89,4,0)+VLOOKUP($A80,'10'!$A$9:$AB$89,4,0)+VLOOKUP($A80,'11'!$A$9:$Z$89,4,0)+VLOOKUP($A80,'12'!$A$9:$AA$89,4,0)</f>
        <v>140529563.91000003</v>
      </c>
      <c r="E80" s="20">
        <f>+VLOOKUP($A80,'01'!$A$9:$AB$89,5,0)+VLOOKUP($A80,'02'!$A$9:$AB$89,5,0)+VLOOKUP($A80,'03'!$A$9:$AB$89,5,0)+VLOOKUP($A80,'04'!$A$9:$AB$89,5,0)+VLOOKUP($A80,'05'!$A$9:$AB$89,5,0)+VLOOKUP($A80,'06'!$A$9:$Z$89,5,0)+VLOOKUP($A80,'07'!$A$9:$AB$89,5,0)+VLOOKUP($A80,'08'!$A$9:$AB$89,5,0)+VLOOKUP($A80,'09'!$A$9:$AB$89,5,0)+VLOOKUP($A80,'10'!$A$9:$AB$89,5,0)+VLOOKUP($A80,'11'!$A$9:$Z$89,5,0)+VLOOKUP($A80,'12'!$A$9:$AA$89,5,0)</f>
        <v>2077551.3640625</v>
      </c>
      <c r="F80" s="20">
        <f>+VLOOKUP($A80,'01'!$A$9:$AB$89,6,0)+VLOOKUP($A80,'02'!$A$9:$AB$89,6,0)+VLOOKUP($A80,'03'!$A$9:$AB$89,6,0)+VLOOKUP($A80,'04'!$A$9:$AB$89,6,0)+VLOOKUP($A80,'05'!$A$9:$AB$89,6,0)+VLOOKUP($A80,'06'!$A$9:$Z$89,6,0)+VLOOKUP($A80,'07'!$A$9:$AB$89,6,0)+VLOOKUP($A80,'08'!$A$9:$AB$89,6,0)+VLOOKUP($A80,'09'!$A$9:$AB$89,6,0)+VLOOKUP($A80,'10'!$A$9:$AB$89,6,0)+VLOOKUP($A80,'11'!$A$9:$Z$89,6,0)+VLOOKUP($A80,'12'!$A$9:$AA$89,6,0)</f>
        <v>1546853.4100000001</v>
      </c>
      <c r="G80" s="20">
        <f>+VLOOKUP($A80,'01'!$A$9:$AB$89,7,0)+VLOOKUP($A80,'02'!$A$9:$AB$89,7,0)+VLOOKUP($A80,'03'!$A$9:$AB$89,7,0)+VLOOKUP($A80,'04'!$A$9:$AB$89,7,0)+VLOOKUP($A80,'05'!$A$9:$AB$89,7,0)+VLOOKUP($A80,'06'!$A$9:$Z$89,7,0)+VLOOKUP($A80,'07'!$A$9:$AB$89,7,0)+VLOOKUP($A80,'08'!$A$9:$AB$89,7,0)+VLOOKUP($A80,'09'!$A$9:$AB$89,7,0)+VLOOKUP($A80,'10'!$A$9:$AB$89,7,0)+VLOOKUP($A80,'11'!$A$9:$Z$89,7,0)+VLOOKUP($A80,'12'!$A$9:$AA$89,7,0)</f>
        <v>9752249.75</v>
      </c>
      <c r="H80" s="7">
        <f>+VLOOKUP($A80,'01'!$A$9:$AB$89,8,0)+VLOOKUP($A80,'02'!$A$9:$AB$89,8,0)+VLOOKUP($A80,'03'!$A$9:$AB$89,8,0)+VLOOKUP($A80,'04'!$A$9:$AB$89,8,0)+VLOOKUP($A80,'05'!$A$9:$AB$89,8,0)+VLOOKUP($A80,'06'!$A$9:$Z$89,8,0)+VLOOKUP($A80,'07'!$A$9:$AB$89,8,0)+VLOOKUP($A80,'08'!$A$9:$AB$89,8,0)+VLOOKUP($A80,'09'!$A$9:$AB$89,8,0)+VLOOKUP($A80,'10'!$A$9:$AB$89,8,0)+VLOOKUP($A80,'11'!$A$9:$Z$89,8,0)+VLOOKUP($A80,'12'!$A$9:$AA$89,8,0)</f>
        <v>7801800.0399999991</v>
      </c>
      <c r="I80" s="8">
        <f>+VLOOKUP($A80,'01'!$A$9:$AB$89,9,0)+VLOOKUP($A80,'02'!$A$9:$AB$89,9,0)+VLOOKUP($A80,'03'!$A$9:$AB$89,9,0)+VLOOKUP($A80,'04'!$A$9:$AB$89,9,0)+VLOOKUP($A80,'05'!$A$9:$AB$89,9,0)+VLOOKUP($A80,'06'!$A$9:$Z$89,9,0)+VLOOKUP($A80,'07'!$A$9:$AB$89,9,0)+VLOOKUP($A80,'08'!$A$9:$AB$89,9,0)+VLOOKUP($A80,'09'!$A$9:$AB$89,9,0)+VLOOKUP($A80,'10'!$A$9:$AB$89,9,0)+VLOOKUP($A80,'11'!$A$9:$Z$89,9,0)+VLOOKUP($A80,'12'!$A$9:$Z$89,9,0)</f>
        <v>97217.82</v>
      </c>
      <c r="J80" s="20">
        <f>+VLOOKUP($A80,'01'!$A$9:$AB$89,10,0)+VLOOKUP($A80,'02'!$A$9:$AB$89,10,0)+VLOOKUP($A80,'03'!$A$9:$AB$89,10,0)+VLOOKUP($A80,'04'!$A$9:$AB$89,10,0)+VLOOKUP($A80,'05'!$A$9:$AB$89,10,0)+VLOOKUP($A80,'06'!$A$9:$Z$89,10,0)+VLOOKUP($A80,'07'!$A$9:$AB$89,10,0)+VLOOKUP($A80,'08'!$A$9:$AB$89,10,0)+VLOOKUP($A80,'09'!$A$9:$AB$89,10,0)+VLOOKUP($A80,'10'!$A$9:$AB$89,10,0)+VLOOKUP($A80,'11'!$A$9:$Z$89,10,0)+VLOOKUP($A80,'12'!$A$9:$Z$89,10,0)</f>
        <v>434769.9</v>
      </c>
      <c r="K80" s="7">
        <f>+VLOOKUP($A80,'01'!$A$9:$AB$89,11,0)+VLOOKUP($A80,'02'!$A$9:$AB$89,11,0)+VLOOKUP($A80,'03'!$A$9:$AB$89,11,0)+VLOOKUP($A80,'04'!$A$9:$AB$89,11,0)+VLOOKUP($A80,'05'!$A$9:$AB$89,11,0)+VLOOKUP($A80,'06'!$A$9:$Z$89,11,0)+VLOOKUP($A80,'07'!$A$9:$AB$89,11,0)+VLOOKUP($A80,'08'!$A$9:$AB$89,11,0)+VLOOKUP($A80,'09'!$A$9:$AB$89,11,0)+VLOOKUP($A80,'10'!$A$9:$AB$89,11,0)+VLOOKUP($A80,'11'!$A$9:$Z$89,11,0)+VLOOKUP($A80,'12'!$A$9:$Z$89,11,0)</f>
        <v>347815.92000000004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f>VLOOKUP($A81,'01'!$A$9:$AB$89,3,0)+VLOOKUP($A81,'02'!$A$9:$AB$89,3,0)+VLOOKUP($A81,'03'!$A$9:$AB$89,3,0)+VLOOKUP($A81,'04'!$A$9:$AB$89,3,0)+VLOOKUP($A81,'05'!$A$9:$AB$89,3,0)+VLOOKUP($A81,'06'!$A$9:$Z$89,3,0)+VLOOKUP($A81,'07'!$A$9:$AB$89,3,0)+VLOOKUP($A81,'08'!$A$9:$AB$89,3,0)+VLOOKUP($A81,'09'!$A$9:$AB$89,3,0)+VLOOKUP($A81,'10'!$A$9:$AB$89,3,0)+VLOOKUP($A81,'11'!$A$9:$Z$89,3,0)+VLOOKUP($A81,'12'!$A$9:$AA$89,3,0)</f>
        <v>8703576.6099999994</v>
      </c>
      <c r="D81" s="20">
        <f>+VLOOKUP($A81,'01'!$A$9:$AB$89,4,0)+VLOOKUP($A81,'02'!$A$9:$AB$89,4,0)+VLOOKUP($A81,'03'!$A$9:$AB$89,4,0)+VLOOKUP($A81,'04'!$A$9:$AB$89,4,0)+VLOOKUP($A81,'05'!$A$9:$AB$89,4,0)+VLOOKUP($A81,'06'!$A$9:$Z$89,4,0)+VLOOKUP($A81,'07'!$A$9:$AB$89,4,0)+VLOOKUP($A81,'08'!$A$9:$AB$89,4,0)+VLOOKUP($A81,'09'!$A$9:$AB$89,4,0)+VLOOKUP($A81,'10'!$A$9:$AB$89,4,0)+VLOOKUP($A81,'11'!$A$9:$Z$89,4,0)+VLOOKUP($A81,'12'!$A$9:$AA$89,4,0)</f>
        <v>6962861.2599999998</v>
      </c>
      <c r="E81" s="20">
        <f>+VLOOKUP($A81,'01'!$A$9:$AB$89,5,0)+VLOOKUP($A81,'02'!$A$9:$AB$89,5,0)+VLOOKUP($A81,'03'!$A$9:$AB$89,5,0)+VLOOKUP($A81,'04'!$A$9:$AB$89,5,0)+VLOOKUP($A81,'05'!$A$9:$AB$89,5,0)+VLOOKUP($A81,'06'!$A$9:$Z$89,5,0)+VLOOKUP($A81,'07'!$A$9:$AB$89,5,0)+VLOOKUP($A81,'08'!$A$9:$AB$89,5,0)+VLOOKUP($A81,'09'!$A$9:$AB$89,5,0)+VLOOKUP($A81,'10'!$A$9:$AB$89,5,0)+VLOOKUP($A81,'11'!$A$9:$Z$89,5,0)+VLOOKUP($A81,'12'!$A$9:$AA$89,5,0)</f>
        <v>95999.493430599992</v>
      </c>
      <c r="F81" s="20">
        <f>+VLOOKUP($A81,'01'!$A$9:$AB$89,6,0)+VLOOKUP($A81,'02'!$A$9:$AB$89,6,0)+VLOOKUP($A81,'03'!$A$9:$AB$89,6,0)+VLOOKUP($A81,'04'!$A$9:$AB$89,6,0)+VLOOKUP($A81,'05'!$A$9:$AB$89,6,0)+VLOOKUP($A81,'06'!$A$9:$Z$89,6,0)+VLOOKUP($A81,'07'!$A$9:$AB$89,6,0)+VLOOKUP($A81,'08'!$A$9:$AB$89,6,0)+VLOOKUP($A81,'09'!$A$9:$AB$89,6,0)+VLOOKUP($A81,'10'!$A$9:$AB$89,6,0)+VLOOKUP($A81,'11'!$A$9:$Z$89,6,0)+VLOOKUP($A81,'12'!$A$9:$AA$89,6,0)</f>
        <v>76663.44</v>
      </c>
      <c r="G81" s="20">
        <f>+VLOOKUP($A81,'01'!$A$9:$AB$89,7,0)+VLOOKUP($A81,'02'!$A$9:$AB$89,7,0)+VLOOKUP($A81,'03'!$A$9:$AB$89,7,0)+VLOOKUP($A81,'04'!$A$9:$AB$89,7,0)+VLOOKUP($A81,'05'!$A$9:$AB$89,7,0)+VLOOKUP($A81,'06'!$A$9:$Z$89,7,0)+VLOOKUP($A81,'07'!$A$9:$AB$89,7,0)+VLOOKUP($A81,'08'!$A$9:$AB$89,7,0)+VLOOKUP($A81,'09'!$A$9:$AB$89,7,0)+VLOOKUP($A81,'10'!$A$9:$AB$89,7,0)+VLOOKUP($A81,'11'!$A$9:$Z$89,7,0)+VLOOKUP($A81,'12'!$A$9:$AA$89,7,0)</f>
        <v>348321.21</v>
      </c>
      <c r="H81" s="7">
        <f>+VLOOKUP($A81,'01'!$A$9:$AB$89,8,0)+VLOOKUP($A81,'02'!$A$9:$AB$89,8,0)+VLOOKUP($A81,'03'!$A$9:$AB$89,8,0)+VLOOKUP($A81,'04'!$A$9:$AB$89,8,0)+VLOOKUP($A81,'05'!$A$9:$AB$89,8,0)+VLOOKUP($A81,'06'!$A$9:$Z$89,8,0)+VLOOKUP($A81,'07'!$A$9:$AB$89,8,0)+VLOOKUP($A81,'08'!$A$9:$AB$89,8,0)+VLOOKUP($A81,'09'!$A$9:$AB$89,8,0)+VLOOKUP($A81,'10'!$A$9:$AB$89,8,0)+VLOOKUP($A81,'11'!$A$9:$Z$89,8,0)+VLOOKUP($A81,'12'!$A$9:$AA$89,8,0)</f>
        <v>278657.27</v>
      </c>
      <c r="I81" s="8">
        <f>+VLOOKUP($A81,'01'!$A$9:$AB$89,9,0)+VLOOKUP($A81,'02'!$A$9:$AB$89,9,0)+VLOOKUP($A81,'03'!$A$9:$AB$89,9,0)+VLOOKUP($A81,'04'!$A$9:$AB$89,9,0)+VLOOKUP($A81,'05'!$A$9:$AB$89,9,0)+VLOOKUP($A81,'06'!$A$9:$Z$89,9,0)+VLOOKUP($A81,'07'!$A$9:$AB$89,9,0)+VLOOKUP($A81,'08'!$A$9:$AB$89,9,0)+VLOOKUP($A81,'09'!$A$9:$AB$89,9,0)+VLOOKUP($A81,'10'!$A$9:$AB$89,9,0)+VLOOKUP($A81,'11'!$A$9:$Z$89,9,0)+VLOOKUP($A81,'12'!$A$9:$Z$89,9,0)</f>
        <v>11490.85</v>
      </c>
      <c r="J81" s="20">
        <f>+VLOOKUP($A81,'01'!$A$9:$AB$89,10,0)+VLOOKUP($A81,'02'!$A$9:$AB$89,10,0)+VLOOKUP($A81,'03'!$A$9:$AB$89,10,0)+VLOOKUP($A81,'04'!$A$9:$AB$89,10,0)+VLOOKUP($A81,'05'!$A$9:$AB$89,10,0)+VLOOKUP($A81,'06'!$A$9:$Z$89,10,0)+VLOOKUP($A81,'07'!$A$9:$AB$89,10,0)+VLOOKUP($A81,'08'!$A$9:$AB$89,10,0)+VLOOKUP($A81,'09'!$A$9:$AB$89,10,0)+VLOOKUP($A81,'10'!$A$9:$AB$89,10,0)+VLOOKUP($A81,'11'!$A$9:$Z$89,10,0)+VLOOKUP($A81,'12'!$A$9:$Z$89,10,0)</f>
        <v>20089.849999999999</v>
      </c>
      <c r="K81" s="7">
        <f>+VLOOKUP($A81,'01'!$A$9:$AB$89,11,0)+VLOOKUP($A81,'02'!$A$9:$AB$89,11,0)+VLOOKUP($A81,'03'!$A$9:$AB$89,11,0)+VLOOKUP($A81,'04'!$A$9:$AB$89,11,0)+VLOOKUP($A81,'05'!$A$9:$AB$89,11,0)+VLOOKUP($A81,'06'!$A$9:$Z$89,11,0)+VLOOKUP($A81,'07'!$A$9:$AB$89,11,0)+VLOOKUP($A81,'08'!$A$9:$AB$89,11,0)+VLOOKUP($A81,'09'!$A$9:$AB$89,11,0)+VLOOKUP($A81,'10'!$A$9:$AB$89,11,0)+VLOOKUP($A81,'11'!$A$9:$Z$89,11,0)+VLOOKUP($A81,'12'!$A$9:$Z$89,11,0)</f>
        <v>16071.88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f>VLOOKUP($A82,'01'!$A$9:$AB$89,3,0)+VLOOKUP($A82,'02'!$A$9:$AB$89,3,0)+VLOOKUP($A82,'03'!$A$9:$AB$89,3,0)+VLOOKUP($A82,'04'!$A$9:$AB$89,3,0)+VLOOKUP($A82,'05'!$A$9:$AB$89,3,0)+VLOOKUP($A82,'06'!$A$9:$Z$89,3,0)+VLOOKUP($A82,'07'!$A$9:$AB$89,3,0)+VLOOKUP($A82,'08'!$A$9:$AB$89,3,0)+VLOOKUP($A82,'09'!$A$9:$AB$89,3,0)+VLOOKUP($A82,'10'!$A$9:$AB$89,3,0)+VLOOKUP($A82,'11'!$A$9:$Z$89,3,0)+VLOOKUP($A82,'12'!$A$9:$AA$89,3,0)</f>
        <v>5810765.0599999996</v>
      </c>
      <c r="D82" s="20">
        <f>+VLOOKUP($A82,'01'!$A$9:$AB$89,4,0)+VLOOKUP($A82,'02'!$A$9:$AB$89,4,0)+VLOOKUP($A82,'03'!$A$9:$AB$89,4,0)+VLOOKUP($A82,'04'!$A$9:$AB$89,4,0)+VLOOKUP($A82,'05'!$A$9:$AB$89,4,0)+VLOOKUP($A82,'06'!$A$9:$Z$89,4,0)+VLOOKUP($A82,'07'!$A$9:$AB$89,4,0)+VLOOKUP($A82,'08'!$A$9:$AB$89,4,0)+VLOOKUP($A82,'09'!$A$9:$AB$89,4,0)+VLOOKUP($A82,'10'!$A$9:$AB$89,4,0)+VLOOKUP($A82,'11'!$A$9:$Z$89,4,0)+VLOOKUP($A82,'12'!$A$9:$AA$89,4,0)</f>
        <v>4648612.03</v>
      </c>
      <c r="E82" s="20">
        <f>+VLOOKUP($A82,'01'!$A$9:$AB$89,5,0)+VLOOKUP($A82,'02'!$A$9:$AB$89,5,0)+VLOOKUP($A82,'03'!$A$9:$AB$89,5,0)+VLOOKUP($A82,'04'!$A$9:$AB$89,5,0)+VLOOKUP($A82,'05'!$A$9:$AB$89,5,0)+VLOOKUP($A82,'06'!$A$9:$Z$89,5,0)+VLOOKUP($A82,'07'!$A$9:$AB$89,5,0)+VLOOKUP($A82,'08'!$A$9:$AB$89,5,0)+VLOOKUP($A82,'09'!$A$9:$AB$89,5,0)+VLOOKUP($A82,'10'!$A$9:$AB$89,5,0)+VLOOKUP($A82,'11'!$A$9:$Z$89,5,0)+VLOOKUP($A82,'12'!$A$9:$AA$89,5,0)</f>
        <v>65284.974064299997</v>
      </c>
      <c r="F82" s="20">
        <f>+VLOOKUP($A82,'01'!$A$9:$AB$89,6,0)+VLOOKUP($A82,'02'!$A$9:$AB$89,6,0)+VLOOKUP($A82,'03'!$A$9:$AB$89,6,0)+VLOOKUP($A82,'04'!$A$9:$AB$89,6,0)+VLOOKUP($A82,'05'!$A$9:$AB$89,6,0)+VLOOKUP($A82,'06'!$A$9:$Z$89,6,0)+VLOOKUP($A82,'07'!$A$9:$AB$89,6,0)+VLOOKUP($A82,'08'!$A$9:$AB$89,6,0)+VLOOKUP($A82,'09'!$A$9:$AB$89,6,0)+VLOOKUP($A82,'10'!$A$9:$AB$89,6,0)+VLOOKUP($A82,'11'!$A$9:$Z$89,6,0)+VLOOKUP($A82,'12'!$A$9:$AA$89,6,0)</f>
        <v>51179.17</v>
      </c>
      <c r="G82" s="20">
        <f>+VLOOKUP($A82,'01'!$A$9:$AB$89,7,0)+VLOOKUP($A82,'02'!$A$9:$AB$89,7,0)+VLOOKUP($A82,'03'!$A$9:$AB$89,7,0)+VLOOKUP($A82,'04'!$A$9:$AB$89,7,0)+VLOOKUP($A82,'05'!$A$9:$AB$89,7,0)+VLOOKUP($A82,'06'!$A$9:$Z$89,7,0)+VLOOKUP($A82,'07'!$A$9:$AB$89,7,0)+VLOOKUP($A82,'08'!$A$9:$AB$89,7,0)+VLOOKUP($A82,'09'!$A$9:$AB$89,7,0)+VLOOKUP($A82,'10'!$A$9:$AB$89,7,0)+VLOOKUP($A82,'11'!$A$9:$Z$89,7,0)+VLOOKUP($A82,'12'!$A$9:$AA$89,7,0)</f>
        <v>410177.88</v>
      </c>
      <c r="H82" s="7">
        <f>+VLOOKUP($A82,'01'!$A$9:$AB$89,8,0)+VLOOKUP($A82,'02'!$A$9:$AB$89,8,0)+VLOOKUP($A82,'03'!$A$9:$AB$89,8,0)+VLOOKUP($A82,'04'!$A$9:$AB$89,8,0)+VLOOKUP($A82,'05'!$A$9:$AB$89,8,0)+VLOOKUP($A82,'06'!$A$9:$Z$89,8,0)+VLOOKUP($A82,'07'!$A$9:$AB$89,8,0)+VLOOKUP($A82,'08'!$A$9:$AB$89,8,0)+VLOOKUP($A82,'09'!$A$9:$AB$89,8,0)+VLOOKUP($A82,'10'!$A$9:$AB$89,8,0)+VLOOKUP($A82,'11'!$A$9:$Z$89,8,0)+VLOOKUP($A82,'12'!$A$9:$AA$89,8,0)</f>
        <v>328142.58000000007</v>
      </c>
      <c r="I82" s="8">
        <f>+VLOOKUP($A82,'01'!$A$9:$AB$89,9,0)+VLOOKUP($A82,'02'!$A$9:$AB$89,9,0)+VLOOKUP($A82,'03'!$A$9:$AB$89,9,0)+VLOOKUP($A82,'04'!$A$9:$AB$89,9,0)+VLOOKUP($A82,'05'!$A$9:$AB$89,9,0)+VLOOKUP($A82,'06'!$A$9:$Z$89,9,0)+VLOOKUP($A82,'07'!$A$9:$AB$89,9,0)+VLOOKUP($A82,'08'!$A$9:$AB$89,9,0)+VLOOKUP($A82,'09'!$A$9:$AB$89,9,0)+VLOOKUP($A82,'10'!$A$9:$AB$89,9,0)+VLOOKUP($A82,'11'!$A$9:$Z$89,9,0)+VLOOKUP($A82,'12'!$A$9:$Z$89,9,0)</f>
        <v>8382.36</v>
      </c>
      <c r="J82" s="20">
        <f>+VLOOKUP($A82,'01'!$A$9:$AB$89,10,0)+VLOOKUP($A82,'02'!$A$9:$AB$89,10,0)+VLOOKUP($A82,'03'!$A$9:$AB$89,10,0)+VLOOKUP($A82,'04'!$A$9:$AB$89,10,0)+VLOOKUP($A82,'05'!$A$9:$AB$89,10,0)+VLOOKUP($A82,'06'!$A$9:$Z$89,10,0)+VLOOKUP($A82,'07'!$A$9:$AB$89,10,0)+VLOOKUP($A82,'08'!$A$9:$AB$89,10,0)+VLOOKUP($A82,'09'!$A$9:$AB$89,10,0)+VLOOKUP($A82,'10'!$A$9:$AB$89,10,0)+VLOOKUP($A82,'11'!$A$9:$Z$89,10,0)+VLOOKUP($A82,'12'!$A$9:$Z$89,10,0)</f>
        <v>13662.21</v>
      </c>
      <c r="K82" s="7">
        <f>+VLOOKUP($A82,'01'!$A$9:$AB$89,11,0)+VLOOKUP($A82,'02'!$A$9:$AB$89,11,0)+VLOOKUP($A82,'03'!$A$9:$AB$89,11,0)+VLOOKUP($A82,'04'!$A$9:$AB$89,11,0)+VLOOKUP($A82,'05'!$A$9:$AB$89,11,0)+VLOOKUP($A82,'06'!$A$9:$Z$89,11,0)+VLOOKUP($A82,'07'!$A$9:$AB$89,11,0)+VLOOKUP($A82,'08'!$A$9:$AB$89,11,0)+VLOOKUP($A82,'09'!$A$9:$AB$89,11,0)+VLOOKUP($A82,'10'!$A$9:$AB$89,11,0)+VLOOKUP($A82,'11'!$A$9:$Z$89,11,0)+VLOOKUP($A82,'12'!$A$9:$Z$89,11,0)</f>
        <v>10929.769999999999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f>VLOOKUP($A83,'01'!$A$9:$AB$89,3,0)+VLOOKUP($A83,'02'!$A$9:$AB$89,3,0)+VLOOKUP($A83,'03'!$A$9:$AB$89,3,0)+VLOOKUP($A83,'04'!$A$9:$AB$89,3,0)+VLOOKUP($A83,'05'!$A$9:$AB$89,3,0)+VLOOKUP($A83,'06'!$A$9:$Z$89,3,0)+VLOOKUP($A83,'07'!$A$9:$AB$89,3,0)+VLOOKUP($A83,'08'!$A$9:$AB$89,3,0)+VLOOKUP($A83,'09'!$A$9:$AB$89,3,0)+VLOOKUP($A83,'10'!$A$9:$AB$89,3,0)+VLOOKUP($A83,'11'!$A$9:$Z$89,3,0)+VLOOKUP($A83,'12'!$A$9:$AA$89,3,0)</f>
        <v>7403762.2899999991</v>
      </c>
      <c r="D83" s="20">
        <f>+VLOOKUP($A83,'01'!$A$9:$AB$89,4,0)+VLOOKUP($A83,'02'!$A$9:$AB$89,4,0)+VLOOKUP($A83,'03'!$A$9:$AB$89,4,0)+VLOOKUP($A83,'04'!$A$9:$AB$89,4,0)+VLOOKUP($A83,'05'!$A$9:$AB$89,4,0)+VLOOKUP($A83,'06'!$A$9:$Z$89,4,0)+VLOOKUP($A83,'07'!$A$9:$AB$89,4,0)+VLOOKUP($A83,'08'!$A$9:$AB$89,4,0)+VLOOKUP($A83,'09'!$A$9:$AB$89,4,0)+VLOOKUP($A83,'10'!$A$9:$AB$89,4,0)+VLOOKUP($A83,'11'!$A$9:$Z$89,4,0)+VLOOKUP($A83,'12'!$A$9:$AA$89,4,0)</f>
        <v>5923009.8199999984</v>
      </c>
      <c r="E83" s="20">
        <f>+VLOOKUP($A83,'01'!$A$9:$AB$89,5,0)+VLOOKUP($A83,'02'!$A$9:$AB$89,5,0)+VLOOKUP($A83,'03'!$A$9:$AB$89,5,0)+VLOOKUP($A83,'04'!$A$9:$AB$89,5,0)+VLOOKUP($A83,'05'!$A$9:$AB$89,5,0)+VLOOKUP($A83,'06'!$A$9:$Z$89,5,0)+VLOOKUP($A83,'07'!$A$9:$AB$89,5,0)+VLOOKUP($A83,'08'!$A$9:$AB$89,5,0)+VLOOKUP($A83,'09'!$A$9:$AB$89,5,0)+VLOOKUP($A83,'10'!$A$9:$AB$89,5,0)+VLOOKUP($A83,'11'!$A$9:$Z$89,5,0)+VLOOKUP($A83,'12'!$A$9:$AA$89,5,0)</f>
        <v>91345.778375099995</v>
      </c>
      <c r="F83" s="20">
        <f>+VLOOKUP($A83,'01'!$A$9:$AB$89,6,0)+VLOOKUP($A83,'02'!$A$9:$AB$89,6,0)+VLOOKUP($A83,'03'!$A$9:$AB$89,6,0)+VLOOKUP($A83,'04'!$A$9:$AB$89,6,0)+VLOOKUP($A83,'05'!$A$9:$AB$89,6,0)+VLOOKUP($A83,'06'!$A$9:$Z$89,6,0)+VLOOKUP($A83,'07'!$A$9:$AB$89,6,0)+VLOOKUP($A83,'08'!$A$9:$AB$89,6,0)+VLOOKUP($A83,'09'!$A$9:$AB$89,6,0)+VLOOKUP($A83,'10'!$A$9:$AB$89,6,0)+VLOOKUP($A83,'11'!$A$9:$Z$89,6,0)+VLOOKUP($A83,'12'!$A$9:$AA$89,6,0)</f>
        <v>65185</v>
      </c>
      <c r="G83" s="20">
        <f>+VLOOKUP($A83,'01'!$A$9:$AB$89,7,0)+VLOOKUP($A83,'02'!$A$9:$AB$89,7,0)+VLOOKUP($A83,'03'!$A$9:$AB$89,7,0)+VLOOKUP($A83,'04'!$A$9:$AB$89,7,0)+VLOOKUP($A83,'05'!$A$9:$AB$89,7,0)+VLOOKUP($A83,'06'!$A$9:$Z$89,7,0)+VLOOKUP($A83,'07'!$A$9:$AB$89,7,0)+VLOOKUP($A83,'08'!$A$9:$AB$89,7,0)+VLOOKUP($A83,'09'!$A$9:$AB$89,7,0)+VLOOKUP($A83,'10'!$A$9:$AB$89,7,0)+VLOOKUP($A83,'11'!$A$9:$Z$89,7,0)+VLOOKUP($A83,'12'!$A$9:$AA$89,7,0)</f>
        <v>816832.97000000009</v>
      </c>
      <c r="H83" s="7">
        <f>+VLOOKUP($A83,'01'!$A$9:$AB$89,8,0)+VLOOKUP($A83,'02'!$A$9:$AB$89,8,0)+VLOOKUP($A83,'03'!$A$9:$AB$89,8,0)+VLOOKUP($A83,'04'!$A$9:$AB$89,8,0)+VLOOKUP($A83,'05'!$A$9:$AB$89,8,0)+VLOOKUP($A83,'06'!$A$9:$Z$89,8,0)+VLOOKUP($A83,'07'!$A$9:$AB$89,8,0)+VLOOKUP($A83,'08'!$A$9:$AB$89,8,0)+VLOOKUP($A83,'09'!$A$9:$AB$89,8,0)+VLOOKUP($A83,'10'!$A$9:$AB$89,8,0)+VLOOKUP($A83,'11'!$A$9:$Z$89,8,0)+VLOOKUP($A83,'12'!$A$9:$AA$89,8,0)</f>
        <v>653466.58000000007</v>
      </c>
      <c r="I83" s="8">
        <f>+VLOOKUP($A83,'01'!$A$9:$AB$89,9,0)+VLOOKUP($A83,'02'!$A$9:$AB$89,9,0)+VLOOKUP($A83,'03'!$A$9:$AB$89,9,0)+VLOOKUP($A83,'04'!$A$9:$AB$89,9,0)+VLOOKUP($A83,'05'!$A$9:$AB$89,9,0)+VLOOKUP($A83,'06'!$A$9:$Z$89,9,0)+VLOOKUP($A83,'07'!$A$9:$AB$89,9,0)+VLOOKUP($A83,'08'!$A$9:$AB$89,9,0)+VLOOKUP($A83,'09'!$A$9:$AB$89,9,0)+VLOOKUP($A83,'10'!$A$9:$AB$89,9,0)+VLOOKUP($A83,'11'!$A$9:$Z$89,9,0)+VLOOKUP($A83,'12'!$A$9:$Z$89,9,0)</f>
        <v>9891.15</v>
      </c>
      <c r="J83" s="20">
        <f>+VLOOKUP($A83,'01'!$A$9:$AB$89,10,0)+VLOOKUP($A83,'02'!$A$9:$AB$89,10,0)+VLOOKUP($A83,'03'!$A$9:$AB$89,10,0)+VLOOKUP($A83,'04'!$A$9:$AB$89,10,0)+VLOOKUP($A83,'05'!$A$9:$AB$89,10,0)+VLOOKUP($A83,'06'!$A$9:$Z$89,10,0)+VLOOKUP($A83,'07'!$A$9:$AB$89,10,0)+VLOOKUP($A83,'08'!$A$9:$AB$89,10,0)+VLOOKUP($A83,'09'!$A$9:$AB$89,10,0)+VLOOKUP($A83,'10'!$A$9:$AB$89,10,0)+VLOOKUP($A83,'11'!$A$9:$Z$89,10,0)+VLOOKUP($A83,'12'!$A$9:$Z$89,10,0)</f>
        <v>19115.96</v>
      </c>
      <c r="K83" s="7">
        <f>+VLOOKUP($A83,'01'!$A$9:$AB$89,11,0)+VLOOKUP($A83,'02'!$A$9:$AB$89,11,0)+VLOOKUP($A83,'03'!$A$9:$AB$89,11,0)+VLOOKUP($A83,'04'!$A$9:$AB$89,11,0)+VLOOKUP($A83,'05'!$A$9:$AB$89,11,0)+VLOOKUP($A83,'06'!$A$9:$Z$89,11,0)+VLOOKUP($A83,'07'!$A$9:$AB$89,11,0)+VLOOKUP($A83,'08'!$A$9:$AB$89,11,0)+VLOOKUP($A83,'09'!$A$9:$AB$89,11,0)+VLOOKUP($A83,'10'!$A$9:$AB$89,11,0)+VLOOKUP($A83,'11'!$A$9:$Z$89,11,0)+VLOOKUP($A83,'12'!$A$9:$Z$89,11,0)</f>
        <v>15292.769999999999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f>VLOOKUP($A84,'01'!$A$9:$AB$89,3,0)+VLOOKUP($A84,'02'!$A$9:$AB$89,3,0)+VLOOKUP($A84,'03'!$A$9:$AB$89,3,0)+VLOOKUP($A84,'04'!$A$9:$AB$89,3,0)+VLOOKUP($A84,'05'!$A$9:$AB$89,3,0)+VLOOKUP($A84,'06'!$A$9:$Z$89,3,0)+VLOOKUP($A84,'07'!$A$9:$AB$89,3,0)+VLOOKUP($A84,'08'!$A$9:$AB$89,3,0)+VLOOKUP($A84,'09'!$A$9:$AB$89,3,0)+VLOOKUP($A84,'10'!$A$9:$AB$89,3,0)+VLOOKUP($A84,'11'!$A$9:$Z$89,3,0)+VLOOKUP($A84,'12'!$A$9:$AA$89,3,0)</f>
        <v>33758803.590000004</v>
      </c>
      <c r="D84" s="20">
        <f>+VLOOKUP($A84,'01'!$A$9:$AB$89,4,0)+VLOOKUP($A84,'02'!$A$9:$AB$89,4,0)+VLOOKUP($A84,'03'!$A$9:$AB$89,4,0)+VLOOKUP($A84,'04'!$A$9:$AB$89,4,0)+VLOOKUP($A84,'05'!$A$9:$AB$89,4,0)+VLOOKUP($A84,'06'!$A$9:$Z$89,4,0)+VLOOKUP($A84,'07'!$A$9:$AB$89,4,0)+VLOOKUP($A84,'08'!$A$9:$AB$89,4,0)+VLOOKUP($A84,'09'!$A$9:$AB$89,4,0)+VLOOKUP($A84,'10'!$A$9:$AB$89,4,0)+VLOOKUP($A84,'11'!$A$9:$Z$89,4,0)+VLOOKUP($A84,'12'!$A$9:$AA$89,4,0)</f>
        <v>27007042.93</v>
      </c>
      <c r="E84" s="20">
        <f>+VLOOKUP($A84,'01'!$A$9:$AB$89,5,0)+VLOOKUP($A84,'02'!$A$9:$AB$89,5,0)+VLOOKUP($A84,'03'!$A$9:$AB$89,5,0)+VLOOKUP($A84,'04'!$A$9:$AB$89,5,0)+VLOOKUP($A84,'05'!$A$9:$AB$89,5,0)+VLOOKUP($A84,'06'!$A$9:$Z$89,5,0)+VLOOKUP($A84,'07'!$A$9:$AB$89,5,0)+VLOOKUP($A84,'08'!$A$9:$AB$89,5,0)+VLOOKUP($A84,'09'!$A$9:$AB$89,5,0)+VLOOKUP($A84,'10'!$A$9:$AB$89,5,0)+VLOOKUP($A84,'11'!$A$9:$Z$89,5,0)+VLOOKUP($A84,'12'!$A$9:$AA$89,5,0)</f>
        <v>397161.33916510001</v>
      </c>
      <c r="F84" s="20">
        <f>+VLOOKUP($A84,'01'!$A$9:$AB$89,6,0)+VLOOKUP($A84,'02'!$A$9:$AB$89,6,0)+VLOOKUP($A84,'03'!$A$9:$AB$89,6,0)+VLOOKUP($A84,'04'!$A$9:$AB$89,6,0)+VLOOKUP($A84,'05'!$A$9:$AB$89,6,0)+VLOOKUP($A84,'06'!$A$9:$Z$89,6,0)+VLOOKUP($A84,'07'!$A$9:$AB$89,6,0)+VLOOKUP($A84,'08'!$A$9:$AB$89,6,0)+VLOOKUP($A84,'09'!$A$9:$AB$89,6,0)+VLOOKUP($A84,'10'!$A$9:$AB$89,6,0)+VLOOKUP($A84,'11'!$A$9:$Z$89,6,0)+VLOOKUP($A84,'12'!$A$9:$AA$89,6,0)</f>
        <v>297281.44</v>
      </c>
      <c r="G84" s="20">
        <f>+VLOOKUP($A84,'01'!$A$9:$AB$89,7,0)+VLOOKUP($A84,'02'!$A$9:$AB$89,7,0)+VLOOKUP($A84,'03'!$A$9:$AB$89,7,0)+VLOOKUP($A84,'04'!$A$9:$AB$89,7,0)+VLOOKUP($A84,'05'!$A$9:$AB$89,7,0)+VLOOKUP($A84,'06'!$A$9:$Z$89,7,0)+VLOOKUP($A84,'07'!$A$9:$AB$89,7,0)+VLOOKUP($A84,'08'!$A$9:$AB$89,7,0)+VLOOKUP($A84,'09'!$A$9:$AB$89,7,0)+VLOOKUP($A84,'10'!$A$9:$AB$89,7,0)+VLOOKUP($A84,'11'!$A$9:$Z$89,7,0)+VLOOKUP($A84,'12'!$A$9:$AA$89,7,0)</f>
        <v>1785133.7599999998</v>
      </c>
      <c r="H84" s="7">
        <f>+VLOOKUP($A84,'01'!$A$9:$AB$89,8,0)+VLOOKUP($A84,'02'!$A$9:$AB$89,8,0)+VLOOKUP($A84,'03'!$A$9:$AB$89,8,0)+VLOOKUP($A84,'04'!$A$9:$AB$89,8,0)+VLOOKUP($A84,'05'!$A$9:$AB$89,8,0)+VLOOKUP($A84,'06'!$A$9:$Z$89,8,0)+VLOOKUP($A84,'07'!$A$9:$AB$89,8,0)+VLOOKUP($A84,'08'!$A$9:$AB$89,8,0)+VLOOKUP($A84,'09'!$A$9:$AB$89,8,0)+VLOOKUP($A84,'10'!$A$9:$AB$89,8,0)+VLOOKUP($A84,'11'!$A$9:$Z$89,8,0)+VLOOKUP($A84,'12'!$A$9:$AA$89,8,0)</f>
        <v>1428107.21</v>
      </c>
      <c r="I84" s="8">
        <f>+VLOOKUP($A84,'01'!$A$9:$AB$89,9,0)+VLOOKUP($A84,'02'!$A$9:$AB$89,9,0)+VLOOKUP($A84,'03'!$A$9:$AB$89,9,0)+VLOOKUP($A84,'04'!$A$9:$AB$89,9,0)+VLOOKUP($A84,'05'!$A$9:$AB$89,9,0)+VLOOKUP($A84,'06'!$A$9:$Z$89,9,0)+VLOOKUP($A84,'07'!$A$9:$AB$89,9,0)+VLOOKUP($A84,'08'!$A$9:$AB$89,9,0)+VLOOKUP($A84,'09'!$A$9:$AB$89,9,0)+VLOOKUP($A84,'10'!$A$9:$AB$89,9,0)+VLOOKUP($A84,'11'!$A$9:$Z$89,9,0)+VLOOKUP($A84,'12'!$A$9:$Z$89,9,0)</f>
        <v>22868.959999999999</v>
      </c>
      <c r="J84" s="20">
        <f>+VLOOKUP($A84,'01'!$A$9:$AB$89,10,0)+VLOOKUP($A84,'02'!$A$9:$AB$89,10,0)+VLOOKUP($A84,'03'!$A$9:$AB$89,10,0)+VLOOKUP($A84,'04'!$A$9:$AB$89,10,0)+VLOOKUP($A84,'05'!$A$9:$AB$89,10,0)+VLOOKUP($A84,'06'!$A$9:$Z$89,10,0)+VLOOKUP($A84,'07'!$A$9:$AB$89,10,0)+VLOOKUP($A84,'08'!$A$9:$AB$89,10,0)+VLOOKUP($A84,'09'!$A$9:$AB$89,10,0)+VLOOKUP($A84,'10'!$A$9:$AB$89,10,0)+VLOOKUP($A84,'11'!$A$9:$Z$89,10,0)+VLOOKUP($A84,'12'!$A$9:$Z$89,10,0)</f>
        <v>83114.09</v>
      </c>
      <c r="K84" s="7">
        <f>+VLOOKUP($A84,'01'!$A$9:$AB$89,11,0)+VLOOKUP($A84,'02'!$A$9:$AB$89,11,0)+VLOOKUP($A84,'03'!$A$9:$AB$89,11,0)+VLOOKUP($A84,'04'!$A$9:$AB$89,11,0)+VLOOKUP($A84,'05'!$A$9:$AB$89,11,0)+VLOOKUP($A84,'06'!$A$9:$Z$89,11,0)+VLOOKUP($A84,'07'!$A$9:$AB$89,11,0)+VLOOKUP($A84,'08'!$A$9:$AB$89,11,0)+VLOOKUP($A84,'09'!$A$9:$AB$89,11,0)+VLOOKUP($A84,'10'!$A$9:$AB$89,11,0)+VLOOKUP($A84,'11'!$A$9:$Z$89,11,0)+VLOOKUP($A84,'12'!$A$9:$Z$89,11,0)</f>
        <v>66491.26999999999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f>VLOOKUP($A85,'01'!$A$9:$AB$89,3,0)+VLOOKUP($A85,'02'!$A$9:$AB$89,3,0)+VLOOKUP($A85,'03'!$A$9:$AB$89,3,0)+VLOOKUP($A85,'04'!$A$9:$AB$89,3,0)+VLOOKUP($A85,'05'!$A$9:$AB$89,3,0)+VLOOKUP($A85,'06'!$A$9:$Z$89,3,0)+VLOOKUP($A85,'07'!$A$9:$AB$89,3,0)+VLOOKUP($A85,'08'!$A$9:$AB$89,3,0)+VLOOKUP($A85,'09'!$A$9:$AB$89,3,0)+VLOOKUP($A85,'10'!$A$9:$AB$89,3,0)+VLOOKUP($A85,'11'!$A$9:$Z$89,3,0)+VLOOKUP($A85,'12'!$A$9:$AA$89,3,0)</f>
        <v>3742450.6799999992</v>
      </c>
      <c r="D85" s="20">
        <f>+VLOOKUP($A85,'01'!$A$9:$AB$89,4,0)+VLOOKUP($A85,'02'!$A$9:$AB$89,4,0)+VLOOKUP($A85,'03'!$A$9:$AB$89,4,0)+VLOOKUP($A85,'04'!$A$9:$AB$89,4,0)+VLOOKUP($A85,'05'!$A$9:$AB$89,4,0)+VLOOKUP($A85,'06'!$A$9:$Z$89,4,0)+VLOOKUP($A85,'07'!$A$9:$AB$89,4,0)+VLOOKUP($A85,'08'!$A$9:$AB$89,4,0)+VLOOKUP($A85,'09'!$A$9:$AB$89,4,0)+VLOOKUP($A85,'10'!$A$9:$AB$89,4,0)+VLOOKUP($A85,'11'!$A$9:$Z$89,4,0)+VLOOKUP($A85,'12'!$A$9:$AA$89,4,0)</f>
        <v>2993960.5699999994</v>
      </c>
      <c r="E85" s="20">
        <f>+VLOOKUP($A85,'01'!$A$9:$AB$89,5,0)+VLOOKUP($A85,'02'!$A$9:$AB$89,5,0)+VLOOKUP($A85,'03'!$A$9:$AB$89,5,0)+VLOOKUP($A85,'04'!$A$9:$AB$89,5,0)+VLOOKUP($A85,'05'!$A$9:$AB$89,5,0)+VLOOKUP($A85,'06'!$A$9:$Z$89,5,0)+VLOOKUP($A85,'07'!$A$9:$AB$89,5,0)+VLOOKUP($A85,'08'!$A$9:$AB$89,5,0)+VLOOKUP($A85,'09'!$A$9:$AB$89,5,0)+VLOOKUP($A85,'10'!$A$9:$AB$89,5,0)+VLOOKUP($A85,'11'!$A$9:$Z$89,5,0)+VLOOKUP($A85,'12'!$A$9:$AA$89,5,0)</f>
        <v>42415.2886487</v>
      </c>
      <c r="F85" s="20">
        <f>+VLOOKUP($A85,'01'!$A$9:$AB$89,6,0)+VLOOKUP($A85,'02'!$A$9:$AB$89,6,0)+VLOOKUP($A85,'03'!$A$9:$AB$89,6,0)+VLOOKUP($A85,'04'!$A$9:$AB$89,6,0)+VLOOKUP($A85,'05'!$A$9:$AB$89,6,0)+VLOOKUP($A85,'06'!$A$9:$Z$89,6,0)+VLOOKUP($A85,'07'!$A$9:$AB$89,6,0)+VLOOKUP($A85,'08'!$A$9:$AB$89,6,0)+VLOOKUP($A85,'09'!$A$9:$AB$89,6,0)+VLOOKUP($A85,'10'!$A$9:$AB$89,6,0)+VLOOKUP($A85,'11'!$A$9:$Z$89,6,0)+VLOOKUP($A85,'12'!$A$9:$AA$89,6,0)</f>
        <v>32961.06</v>
      </c>
      <c r="G85" s="20">
        <f>+VLOOKUP($A85,'01'!$A$9:$AB$89,7,0)+VLOOKUP($A85,'02'!$A$9:$AB$89,7,0)+VLOOKUP($A85,'03'!$A$9:$AB$89,7,0)+VLOOKUP($A85,'04'!$A$9:$AB$89,7,0)+VLOOKUP($A85,'05'!$A$9:$AB$89,7,0)+VLOOKUP($A85,'06'!$A$9:$Z$89,7,0)+VLOOKUP($A85,'07'!$A$9:$AB$89,7,0)+VLOOKUP($A85,'08'!$A$9:$AB$89,7,0)+VLOOKUP($A85,'09'!$A$9:$AB$89,7,0)+VLOOKUP($A85,'10'!$A$9:$AB$89,7,0)+VLOOKUP($A85,'11'!$A$9:$Z$89,7,0)+VLOOKUP($A85,'12'!$A$9:$AA$89,7,0)</f>
        <v>170274.82</v>
      </c>
      <c r="H85" s="7">
        <f>+VLOOKUP($A85,'01'!$A$9:$AB$89,8,0)+VLOOKUP($A85,'02'!$A$9:$AB$89,8,0)+VLOOKUP($A85,'03'!$A$9:$AB$89,8,0)+VLOOKUP($A85,'04'!$A$9:$AB$89,8,0)+VLOOKUP($A85,'05'!$A$9:$AB$89,8,0)+VLOOKUP($A85,'06'!$A$9:$Z$89,8,0)+VLOOKUP($A85,'07'!$A$9:$AB$89,8,0)+VLOOKUP($A85,'08'!$A$9:$AB$89,8,0)+VLOOKUP($A85,'09'!$A$9:$AB$89,8,0)+VLOOKUP($A85,'10'!$A$9:$AB$89,8,0)+VLOOKUP($A85,'11'!$A$9:$Z$89,8,0)+VLOOKUP($A85,'12'!$A$9:$AA$89,8,0)</f>
        <v>136220.1</v>
      </c>
      <c r="I85" s="8">
        <f>+VLOOKUP($A85,'01'!$A$9:$AB$89,9,0)+VLOOKUP($A85,'02'!$A$9:$AB$89,9,0)+VLOOKUP($A85,'03'!$A$9:$AB$89,9,0)+VLOOKUP($A85,'04'!$A$9:$AB$89,9,0)+VLOOKUP($A85,'05'!$A$9:$AB$89,9,0)+VLOOKUP($A85,'06'!$A$9:$Z$89,9,0)+VLOOKUP($A85,'07'!$A$9:$AB$89,9,0)+VLOOKUP($A85,'08'!$A$9:$AB$89,9,0)+VLOOKUP($A85,'09'!$A$9:$AB$89,9,0)+VLOOKUP($A85,'10'!$A$9:$AB$89,9,0)+VLOOKUP($A85,'11'!$A$9:$Z$89,9,0)+VLOOKUP($A85,'12'!$A$9:$Z$89,9,0)</f>
        <v>3965.42</v>
      </c>
      <c r="J85" s="20">
        <f>+VLOOKUP($A85,'01'!$A$9:$AB$89,10,0)+VLOOKUP($A85,'02'!$A$9:$AB$89,10,0)+VLOOKUP($A85,'03'!$A$9:$AB$89,10,0)+VLOOKUP($A85,'04'!$A$9:$AB$89,10,0)+VLOOKUP($A85,'05'!$A$9:$AB$89,10,0)+VLOOKUP($A85,'06'!$A$9:$Z$89,10,0)+VLOOKUP($A85,'07'!$A$9:$AB$89,10,0)+VLOOKUP($A85,'08'!$A$9:$AB$89,10,0)+VLOOKUP($A85,'09'!$A$9:$AB$89,10,0)+VLOOKUP($A85,'10'!$A$9:$AB$89,10,0)+VLOOKUP($A85,'11'!$A$9:$Z$89,10,0)+VLOOKUP($A85,'12'!$A$9:$Z$89,10,0)</f>
        <v>8876.26</v>
      </c>
      <c r="K85" s="7">
        <f>+VLOOKUP($A85,'01'!$A$9:$AB$89,11,0)+VLOOKUP($A85,'02'!$A$9:$AB$89,11,0)+VLOOKUP($A85,'03'!$A$9:$AB$89,11,0)+VLOOKUP($A85,'04'!$A$9:$AB$89,11,0)+VLOOKUP($A85,'05'!$A$9:$AB$89,11,0)+VLOOKUP($A85,'06'!$A$9:$Z$89,11,0)+VLOOKUP($A85,'07'!$A$9:$AB$89,11,0)+VLOOKUP($A85,'08'!$A$9:$AB$89,11,0)+VLOOKUP($A85,'09'!$A$9:$AB$89,11,0)+VLOOKUP($A85,'10'!$A$9:$AB$89,11,0)+VLOOKUP($A85,'11'!$A$9:$Z$89,11,0)+VLOOKUP($A85,'12'!$A$9:$Z$89,11,0)</f>
        <v>7101.01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f>VLOOKUP($A86,'01'!$A$9:$AB$89,3,0)+VLOOKUP($A86,'02'!$A$9:$AB$89,3,0)+VLOOKUP($A86,'03'!$A$9:$AB$89,3,0)+VLOOKUP($A86,'04'!$A$9:$AB$89,3,0)+VLOOKUP($A86,'05'!$A$9:$AB$89,3,0)+VLOOKUP($A86,'06'!$A$9:$Z$89,3,0)+VLOOKUP($A86,'07'!$A$9:$AB$89,3,0)+VLOOKUP($A86,'08'!$A$9:$AB$89,3,0)+VLOOKUP($A86,'09'!$A$9:$AB$89,3,0)+VLOOKUP($A86,'10'!$A$9:$AB$89,3,0)+VLOOKUP($A86,'11'!$A$9:$Z$89,3,0)+VLOOKUP($A86,'12'!$A$9:$AA$89,3,0)</f>
        <v>7688287.3300000001</v>
      </c>
      <c r="D86" s="20">
        <f>+VLOOKUP($A86,'01'!$A$9:$AB$89,4,0)+VLOOKUP($A86,'02'!$A$9:$AB$89,4,0)+VLOOKUP($A86,'03'!$A$9:$AB$89,4,0)+VLOOKUP($A86,'04'!$A$9:$AB$89,4,0)+VLOOKUP($A86,'05'!$A$9:$AB$89,4,0)+VLOOKUP($A86,'06'!$A$9:$Z$89,4,0)+VLOOKUP($A86,'07'!$A$9:$AB$89,4,0)+VLOOKUP($A86,'08'!$A$9:$AB$89,4,0)+VLOOKUP($A86,'09'!$A$9:$AB$89,4,0)+VLOOKUP($A86,'10'!$A$9:$AB$89,4,0)+VLOOKUP($A86,'11'!$A$9:$Z$89,4,0)+VLOOKUP($A86,'12'!$A$9:$AA$89,4,0)</f>
        <v>6150629.8600000003</v>
      </c>
      <c r="E86" s="20">
        <f>+VLOOKUP($A86,'01'!$A$9:$AB$89,5,0)+VLOOKUP($A86,'02'!$A$9:$AB$89,5,0)+VLOOKUP($A86,'03'!$A$9:$AB$89,5,0)+VLOOKUP($A86,'04'!$A$9:$AB$89,5,0)+VLOOKUP($A86,'05'!$A$9:$AB$89,5,0)+VLOOKUP($A86,'06'!$A$9:$Z$89,5,0)+VLOOKUP($A86,'07'!$A$9:$AB$89,5,0)+VLOOKUP($A86,'08'!$A$9:$AB$89,5,0)+VLOOKUP($A86,'09'!$A$9:$AB$89,5,0)+VLOOKUP($A86,'10'!$A$9:$AB$89,5,0)+VLOOKUP($A86,'11'!$A$9:$Z$89,5,0)+VLOOKUP($A86,'12'!$A$9:$AA$89,5,0)</f>
        <v>87489.843043400004</v>
      </c>
      <c r="F86" s="20">
        <f>+VLOOKUP($A86,'01'!$A$9:$AB$89,6,0)+VLOOKUP($A86,'02'!$A$9:$AB$89,6,0)+VLOOKUP($A86,'03'!$A$9:$AB$89,6,0)+VLOOKUP($A86,'04'!$A$9:$AB$89,6,0)+VLOOKUP($A86,'05'!$A$9:$AB$89,6,0)+VLOOKUP($A86,'06'!$A$9:$Z$89,6,0)+VLOOKUP($A86,'07'!$A$9:$AB$89,6,0)+VLOOKUP($A86,'08'!$A$9:$AB$89,6,0)+VLOOKUP($A86,'09'!$A$9:$AB$89,6,0)+VLOOKUP($A86,'10'!$A$9:$AB$89,6,0)+VLOOKUP($A86,'11'!$A$9:$Z$89,6,0)+VLOOKUP($A86,'12'!$A$9:$AA$89,6,0)</f>
        <v>67712.36</v>
      </c>
      <c r="G86" s="20">
        <f>+VLOOKUP($A86,'01'!$A$9:$AB$89,7,0)+VLOOKUP($A86,'02'!$A$9:$AB$89,7,0)+VLOOKUP($A86,'03'!$A$9:$AB$89,7,0)+VLOOKUP($A86,'04'!$A$9:$AB$89,7,0)+VLOOKUP($A86,'05'!$A$9:$AB$89,7,0)+VLOOKUP($A86,'06'!$A$9:$Z$89,7,0)+VLOOKUP($A86,'07'!$A$9:$AB$89,7,0)+VLOOKUP($A86,'08'!$A$9:$AB$89,7,0)+VLOOKUP($A86,'09'!$A$9:$AB$89,7,0)+VLOOKUP($A86,'10'!$A$9:$AB$89,7,0)+VLOOKUP($A86,'11'!$A$9:$Z$89,7,0)+VLOOKUP($A86,'12'!$A$9:$AA$89,7,0)</f>
        <v>367207.33999999997</v>
      </c>
      <c r="H86" s="7">
        <f>+VLOOKUP($A86,'01'!$A$9:$AB$89,8,0)+VLOOKUP($A86,'02'!$A$9:$AB$89,8,0)+VLOOKUP($A86,'03'!$A$9:$AB$89,8,0)+VLOOKUP($A86,'04'!$A$9:$AB$89,8,0)+VLOOKUP($A86,'05'!$A$9:$AB$89,8,0)+VLOOKUP($A86,'06'!$A$9:$Z$89,8,0)+VLOOKUP($A86,'07'!$A$9:$AB$89,8,0)+VLOOKUP($A86,'08'!$A$9:$AB$89,8,0)+VLOOKUP($A86,'09'!$A$9:$AB$89,8,0)+VLOOKUP($A86,'10'!$A$9:$AB$89,8,0)+VLOOKUP($A86,'11'!$A$9:$Z$89,8,0)+VLOOKUP($A86,'12'!$A$9:$AA$89,8,0)</f>
        <v>293766.11</v>
      </c>
      <c r="I86" s="8">
        <f>+VLOOKUP($A86,'01'!$A$9:$AB$89,9,0)+VLOOKUP($A86,'02'!$A$9:$AB$89,9,0)+VLOOKUP($A86,'03'!$A$9:$AB$89,9,0)+VLOOKUP($A86,'04'!$A$9:$AB$89,9,0)+VLOOKUP($A86,'05'!$A$9:$AB$89,9,0)+VLOOKUP($A86,'06'!$A$9:$Z$89,9,0)+VLOOKUP($A86,'07'!$A$9:$AB$89,9,0)+VLOOKUP($A86,'08'!$A$9:$AB$89,9,0)+VLOOKUP($A86,'09'!$A$9:$AB$89,9,0)+VLOOKUP($A86,'10'!$A$9:$AB$89,9,0)+VLOOKUP($A86,'11'!$A$9:$Z$89,9,0)+VLOOKUP($A86,'12'!$A$9:$Z$89,9,0)</f>
        <v>6412.38</v>
      </c>
      <c r="J86" s="20">
        <f>+VLOOKUP($A86,'01'!$A$9:$AB$89,10,0)+VLOOKUP($A86,'02'!$A$9:$AB$89,10,0)+VLOOKUP($A86,'03'!$A$9:$AB$89,10,0)+VLOOKUP($A86,'04'!$A$9:$AB$89,10,0)+VLOOKUP($A86,'05'!$A$9:$AB$89,10,0)+VLOOKUP($A86,'06'!$A$9:$Z$89,10,0)+VLOOKUP($A86,'07'!$A$9:$AB$89,10,0)+VLOOKUP($A86,'08'!$A$9:$AB$89,10,0)+VLOOKUP($A86,'09'!$A$9:$AB$89,10,0)+VLOOKUP($A86,'10'!$A$9:$AB$89,10,0)+VLOOKUP($A86,'11'!$A$9:$Z$89,10,0)+VLOOKUP($A86,'12'!$A$9:$Z$89,10,0)</f>
        <v>18309.03</v>
      </c>
      <c r="K86" s="7">
        <f>+VLOOKUP($A86,'01'!$A$9:$AB$89,11,0)+VLOOKUP($A86,'02'!$A$9:$AB$89,11,0)+VLOOKUP($A86,'03'!$A$9:$AB$89,11,0)+VLOOKUP($A86,'04'!$A$9:$AB$89,11,0)+VLOOKUP($A86,'05'!$A$9:$AB$89,11,0)+VLOOKUP($A86,'06'!$A$9:$Z$89,11,0)+VLOOKUP($A86,'07'!$A$9:$AB$89,11,0)+VLOOKUP($A86,'08'!$A$9:$AB$89,11,0)+VLOOKUP($A86,'09'!$A$9:$AB$89,11,0)+VLOOKUP($A86,'10'!$A$9:$AB$89,11,0)+VLOOKUP($A86,'11'!$A$9:$Z$89,11,0)+VLOOKUP($A86,'12'!$A$9:$Z$89,11,0)</f>
        <v>14647.22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f>VLOOKUP($A87,'01'!$A$9:$AB$89,3,0)+VLOOKUP($A87,'02'!$A$9:$AB$89,3,0)+VLOOKUP($A87,'03'!$A$9:$AB$89,3,0)+VLOOKUP($A87,'04'!$A$9:$AB$89,3,0)+VLOOKUP($A87,'05'!$A$9:$AB$89,3,0)+VLOOKUP($A87,'06'!$A$9:$Z$89,3,0)+VLOOKUP($A87,'07'!$A$9:$AB$89,3,0)+VLOOKUP($A87,'08'!$A$9:$AB$89,3,0)+VLOOKUP($A87,'09'!$A$9:$AB$89,3,0)+VLOOKUP($A87,'10'!$A$9:$AB$89,3,0)+VLOOKUP($A87,'11'!$A$9:$Z$89,3,0)+VLOOKUP($A87,'12'!$A$9:$AA$89,3,0)</f>
        <v>59424433.209999993</v>
      </c>
      <c r="D87" s="20">
        <f>+VLOOKUP($A87,'01'!$A$9:$AB$89,4,0)+VLOOKUP($A87,'02'!$A$9:$AB$89,4,0)+VLOOKUP($A87,'03'!$A$9:$AB$89,4,0)+VLOOKUP($A87,'04'!$A$9:$AB$89,4,0)+VLOOKUP($A87,'05'!$A$9:$AB$89,4,0)+VLOOKUP($A87,'06'!$A$9:$Z$89,4,0)+VLOOKUP($A87,'07'!$A$9:$AB$89,4,0)+VLOOKUP($A87,'08'!$A$9:$AB$89,4,0)+VLOOKUP($A87,'09'!$A$9:$AB$89,4,0)+VLOOKUP($A87,'10'!$A$9:$AB$89,4,0)+VLOOKUP($A87,'11'!$A$9:$Z$89,4,0)+VLOOKUP($A87,'12'!$A$9:$AA$89,4,0)</f>
        <v>47539546.579999991</v>
      </c>
      <c r="E87" s="20">
        <f>+VLOOKUP($A87,'01'!$A$9:$AB$89,5,0)+VLOOKUP($A87,'02'!$A$9:$AB$89,5,0)+VLOOKUP($A87,'03'!$A$9:$AB$89,5,0)+VLOOKUP($A87,'04'!$A$9:$AB$89,5,0)+VLOOKUP($A87,'05'!$A$9:$AB$89,5,0)+VLOOKUP($A87,'06'!$A$9:$Z$89,5,0)+VLOOKUP($A87,'07'!$A$9:$AB$89,5,0)+VLOOKUP($A87,'08'!$A$9:$AB$89,5,0)+VLOOKUP($A87,'09'!$A$9:$AB$89,5,0)+VLOOKUP($A87,'10'!$A$9:$AB$89,5,0)+VLOOKUP($A87,'11'!$A$9:$Z$89,5,0)+VLOOKUP($A87,'12'!$A$9:$AA$89,5,0)</f>
        <v>672262.38058880006</v>
      </c>
      <c r="F87" s="20">
        <f>+VLOOKUP($A87,'01'!$A$9:$AB$89,6,0)+VLOOKUP($A87,'02'!$A$9:$AB$89,6,0)+VLOOKUP($A87,'03'!$A$9:$AB$89,6,0)+VLOOKUP($A87,'04'!$A$9:$AB$89,6,0)+VLOOKUP($A87,'05'!$A$9:$AB$89,6,0)+VLOOKUP($A87,'06'!$A$9:$Z$89,6,0)+VLOOKUP($A87,'07'!$A$9:$AB$89,6,0)+VLOOKUP($A87,'08'!$A$9:$AB$89,6,0)+VLOOKUP($A87,'09'!$A$9:$AB$89,6,0)+VLOOKUP($A87,'10'!$A$9:$AB$89,6,0)+VLOOKUP($A87,'11'!$A$9:$Z$89,6,0)+VLOOKUP($A87,'12'!$A$9:$AA$89,6,0)</f>
        <v>523375.41999999993</v>
      </c>
      <c r="G87" s="20">
        <f>+VLOOKUP($A87,'01'!$A$9:$AB$89,7,0)+VLOOKUP($A87,'02'!$A$9:$AB$89,7,0)+VLOOKUP($A87,'03'!$A$9:$AB$89,7,0)+VLOOKUP($A87,'04'!$A$9:$AB$89,7,0)+VLOOKUP($A87,'05'!$A$9:$AB$89,7,0)+VLOOKUP($A87,'06'!$A$9:$Z$89,7,0)+VLOOKUP($A87,'07'!$A$9:$AB$89,7,0)+VLOOKUP($A87,'08'!$A$9:$AB$89,7,0)+VLOOKUP($A87,'09'!$A$9:$AB$89,7,0)+VLOOKUP($A87,'10'!$A$9:$AB$89,7,0)+VLOOKUP($A87,'11'!$A$9:$Z$89,7,0)+VLOOKUP($A87,'12'!$A$9:$AA$89,7,0)</f>
        <v>12350553.130000003</v>
      </c>
      <c r="H87" s="7">
        <f>+VLOOKUP($A87,'01'!$A$9:$AB$89,8,0)+VLOOKUP($A87,'02'!$A$9:$AB$89,8,0)+VLOOKUP($A87,'03'!$A$9:$AB$89,8,0)+VLOOKUP($A87,'04'!$A$9:$AB$89,8,0)+VLOOKUP($A87,'05'!$A$9:$AB$89,8,0)+VLOOKUP($A87,'06'!$A$9:$Z$89,8,0)+VLOOKUP($A87,'07'!$A$9:$AB$89,8,0)+VLOOKUP($A87,'08'!$A$9:$AB$89,8,0)+VLOOKUP($A87,'09'!$A$9:$AB$89,8,0)+VLOOKUP($A87,'10'!$A$9:$AB$89,8,0)+VLOOKUP($A87,'11'!$A$9:$Z$89,8,0)+VLOOKUP($A87,'12'!$A$9:$AA$89,8,0)</f>
        <v>9880442.7600000016</v>
      </c>
      <c r="I87" s="8">
        <f>+VLOOKUP($A87,'01'!$A$9:$AB$89,9,0)+VLOOKUP($A87,'02'!$A$9:$AB$89,9,0)+VLOOKUP($A87,'03'!$A$9:$AB$89,9,0)+VLOOKUP($A87,'04'!$A$9:$AB$89,9,0)+VLOOKUP($A87,'05'!$A$9:$AB$89,9,0)+VLOOKUP($A87,'06'!$A$9:$Z$89,9,0)+VLOOKUP($A87,'07'!$A$9:$AB$89,9,0)+VLOOKUP($A87,'08'!$A$9:$AB$89,9,0)+VLOOKUP($A87,'09'!$A$9:$AB$89,9,0)+VLOOKUP($A87,'10'!$A$9:$AB$89,9,0)+VLOOKUP($A87,'11'!$A$9:$Z$89,9,0)+VLOOKUP($A87,'12'!$A$9:$Z$89,9,0)</f>
        <v>93273.81</v>
      </c>
      <c r="J87" s="20">
        <f>+VLOOKUP($A87,'01'!$A$9:$AB$89,10,0)+VLOOKUP($A87,'02'!$A$9:$AB$89,10,0)+VLOOKUP($A87,'03'!$A$9:$AB$89,10,0)+VLOOKUP($A87,'04'!$A$9:$AB$89,10,0)+VLOOKUP($A87,'05'!$A$9:$AB$89,10,0)+VLOOKUP($A87,'06'!$A$9:$Z$89,10,0)+VLOOKUP($A87,'07'!$A$9:$AB$89,10,0)+VLOOKUP($A87,'08'!$A$9:$AB$89,10,0)+VLOOKUP($A87,'09'!$A$9:$AB$89,10,0)+VLOOKUP($A87,'10'!$A$9:$AB$89,10,0)+VLOOKUP($A87,'11'!$A$9:$Z$89,10,0)+VLOOKUP($A87,'12'!$A$9:$Z$89,10,0)</f>
        <v>140684.57999999999</v>
      </c>
      <c r="K87" s="7">
        <f>+VLOOKUP($A87,'01'!$A$9:$AB$89,11,0)+VLOOKUP($A87,'02'!$A$9:$AB$89,11,0)+VLOOKUP($A87,'03'!$A$9:$AB$89,11,0)+VLOOKUP($A87,'04'!$A$9:$AB$89,11,0)+VLOOKUP($A87,'05'!$A$9:$AB$89,11,0)+VLOOKUP($A87,'06'!$A$9:$Z$89,11,0)+VLOOKUP($A87,'07'!$A$9:$AB$89,11,0)+VLOOKUP($A87,'08'!$A$9:$AB$89,11,0)+VLOOKUP($A87,'09'!$A$9:$AB$89,11,0)+VLOOKUP($A87,'10'!$A$9:$AB$89,11,0)+VLOOKUP($A87,'11'!$A$9:$Z$89,11,0)+VLOOKUP($A87,'12'!$A$9:$Z$89,11,0)</f>
        <v>112547.65999999999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f>VLOOKUP($A88,'01'!$A$9:$AB$89,3,0)+VLOOKUP($A88,'02'!$A$9:$AB$89,3,0)+VLOOKUP($A88,'03'!$A$9:$AB$89,3,0)+VLOOKUP($A88,'04'!$A$9:$AB$89,3,0)+VLOOKUP($A88,'05'!$A$9:$AB$89,3,0)+VLOOKUP($A88,'06'!$A$9:$Z$89,3,0)+VLOOKUP($A88,'07'!$A$9:$AB$89,3,0)+VLOOKUP($A88,'08'!$A$9:$AB$89,3,0)+VLOOKUP($A88,'09'!$A$9:$AB$89,3,0)+VLOOKUP($A88,'10'!$A$9:$AB$89,3,0)+VLOOKUP($A88,'11'!$A$9:$Z$89,3,0)+VLOOKUP($A88,'12'!$A$9:$AA$89,3,0)</f>
        <v>165547452.66000003</v>
      </c>
      <c r="D88" s="21">
        <f>+VLOOKUP($A88,'01'!$A$9:$AB$89,4,0)+VLOOKUP($A88,'02'!$A$9:$AB$89,4,0)+VLOOKUP($A88,'03'!$A$9:$AB$89,4,0)+VLOOKUP($A88,'04'!$A$9:$AB$89,4,0)+VLOOKUP($A88,'05'!$A$9:$AB$89,4,0)+VLOOKUP($A88,'06'!$A$9:$Z$89,4,0)+VLOOKUP($A88,'07'!$A$9:$AB$89,4,0)+VLOOKUP($A88,'08'!$A$9:$AB$89,4,0)+VLOOKUP($A88,'09'!$A$9:$AB$89,4,0)+VLOOKUP($A88,'10'!$A$9:$AB$89,4,0)+VLOOKUP($A88,'11'!$A$9:$Z$89,4,0)+VLOOKUP($A88,'12'!$A$9:$AA$89,4,0)</f>
        <v>132437962.14000002</v>
      </c>
      <c r="E88" s="21">
        <f>+VLOOKUP($A88,'01'!$A$9:$AB$89,5,0)+VLOOKUP($A88,'02'!$A$9:$AB$89,5,0)+VLOOKUP($A88,'03'!$A$9:$AB$89,5,0)+VLOOKUP($A88,'04'!$A$9:$AB$89,5,0)+VLOOKUP($A88,'05'!$A$9:$AB$89,5,0)+VLOOKUP($A88,'06'!$A$9:$Z$89,5,0)+VLOOKUP($A88,'07'!$A$9:$AB$89,5,0)+VLOOKUP($A88,'08'!$A$9:$AB$89,5,0)+VLOOKUP($A88,'09'!$A$9:$AB$89,5,0)+VLOOKUP($A88,'10'!$A$9:$AB$89,5,0)+VLOOKUP($A88,'11'!$A$9:$Z$89,5,0)+VLOOKUP($A88,'12'!$A$9:$AA$89,5,0)</f>
        <v>1965463.3128686002</v>
      </c>
      <c r="F88" s="21">
        <f>+VLOOKUP($A88,'01'!$A$9:$AB$89,6,0)+VLOOKUP($A88,'02'!$A$9:$AB$89,6,0)+VLOOKUP($A88,'03'!$A$9:$AB$89,6,0)+VLOOKUP($A88,'04'!$A$9:$AB$89,6,0)+VLOOKUP($A88,'05'!$A$9:$AB$89,6,0)+VLOOKUP($A88,'06'!$A$9:$Z$89,6,0)+VLOOKUP($A88,'07'!$A$9:$AB$89,6,0)+VLOOKUP($A88,'08'!$A$9:$AB$89,6,0)+VLOOKUP($A88,'09'!$A$9:$AB$89,6,0)+VLOOKUP($A88,'10'!$A$9:$AB$89,6,0)+VLOOKUP($A88,'11'!$A$9:$Z$89,6,0)+VLOOKUP($A88,'12'!$A$9:$AA$89,6,0)</f>
        <v>1457763.58</v>
      </c>
      <c r="G88" s="21">
        <f>+VLOOKUP($A88,'01'!$A$9:$AB$89,7,0)+VLOOKUP($A88,'02'!$A$9:$AB$89,7,0)+VLOOKUP($A88,'03'!$A$9:$AB$89,7,0)+VLOOKUP($A88,'04'!$A$9:$AB$89,7,0)+VLOOKUP($A88,'05'!$A$9:$AB$89,7,0)+VLOOKUP($A88,'06'!$A$9:$Z$89,7,0)+VLOOKUP($A88,'07'!$A$9:$AB$89,7,0)+VLOOKUP($A88,'08'!$A$9:$AB$89,7,0)+VLOOKUP($A88,'09'!$A$9:$AB$89,7,0)+VLOOKUP($A88,'10'!$A$9:$AB$89,7,0)+VLOOKUP($A88,'11'!$A$9:$Z$89,7,0)+VLOOKUP($A88,'12'!$A$9:$AA$89,7,0)</f>
        <v>15483584.619999997</v>
      </c>
      <c r="H88" s="10">
        <f>+VLOOKUP($A88,'01'!$A$9:$AB$89,8,0)+VLOOKUP($A88,'02'!$A$9:$AB$89,8,0)+VLOOKUP($A88,'03'!$A$9:$AB$89,8,0)+VLOOKUP($A88,'04'!$A$9:$AB$89,8,0)+VLOOKUP($A88,'05'!$A$9:$AB$89,8,0)+VLOOKUP($A88,'06'!$A$9:$Z$89,8,0)+VLOOKUP($A88,'07'!$A$9:$AB$89,8,0)+VLOOKUP($A88,'08'!$A$9:$AB$89,8,0)+VLOOKUP($A88,'09'!$A$9:$AB$89,8,0)+VLOOKUP($A88,'10'!$A$9:$AB$89,8,0)+VLOOKUP($A88,'11'!$A$9:$Z$89,8,0)+VLOOKUP($A88,'12'!$A$9:$AA$89,8,0)</f>
        <v>12386867.960000001</v>
      </c>
      <c r="I88" s="11">
        <f>+VLOOKUP($A88,'01'!$A$9:$AB$89,9,0)+VLOOKUP($A88,'02'!$A$9:$AB$89,9,0)+VLOOKUP($A88,'03'!$A$9:$AB$89,9,0)+VLOOKUP($A88,'04'!$A$9:$AB$89,9,0)+VLOOKUP($A88,'05'!$A$9:$AB$89,9,0)+VLOOKUP($A88,'06'!$A$9:$Z$89,9,0)+VLOOKUP($A88,'07'!$A$9:$AB$89,9,0)+VLOOKUP($A88,'08'!$A$9:$AB$89,9,0)+VLOOKUP($A88,'09'!$A$9:$AB$89,9,0)+VLOOKUP($A88,'10'!$A$9:$AB$89,9,0)+VLOOKUP($A88,'11'!$A$9:$Z$89,9,0)+VLOOKUP($A88,'12'!$A$9:$Z$89,9,0)</f>
        <v>109492.91</v>
      </c>
      <c r="J88" s="21">
        <f>+VLOOKUP($A88,'01'!$A$9:$AB$89,10,0)+VLOOKUP($A88,'02'!$A$9:$AB$89,10,0)+VLOOKUP($A88,'03'!$A$9:$AB$89,10,0)+VLOOKUP($A88,'04'!$A$9:$AB$89,10,0)+VLOOKUP($A88,'05'!$A$9:$AB$89,10,0)+VLOOKUP($A88,'06'!$A$9:$Z$89,10,0)+VLOOKUP($A88,'07'!$A$9:$AB$89,10,0)+VLOOKUP($A88,'08'!$A$9:$AB$89,10,0)+VLOOKUP($A88,'09'!$A$9:$AB$89,10,0)+VLOOKUP($A88,'10'!$A$9:$AB$89,10,0)+VLOOKUP($A88,'11'!$A$9:$Z$89,10,0)+VLOOKUP($A88,'12'!$A$9:$Z$89,10,0)</f>
        <v>411313.2</v>
      </c>
      <c r="K88" s="10">
        <f>+VLOOKUP($A88,'01'!$A$9:$AB$89,11,0)+VLOOKUP($A88,'02'!$A$9:$AB$89,11,0)+VLOOKUP($A88,'03'!$A$9:$AB$89,11,0)+VLOOKUP($A88,'04'!$A$9:$AB$89,11,0)+VLOOKUP($A88,'05'!$A$9:$AB$89,11,0)+VLOOKUP($A88,'06'!$A$9:$Z$89,11,0)+VLOOKUP($A88,'07'!$A$9:$AB$89,11,0)+VLOOKUP($A88,'08'!$A$9:$AB$89,11,0)+VLOOKUP($A88,'09'!$A$9:$AB$89,11,0)+VLOOKUP($A88,'10'!$A$9:$AB$89,11,0)+VLOOKUP($A88,'11'!$A$9:$Z$89,11,0)+VLOOKUP($A88,'12'!$A$9:$Z$89,11,0)</f>
        <v>329050.57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>SUM(C11:C88)</f>
        <v>1195583788.6199996</v>
      </c>
      <c r="D89" s="23">
        <f t="shared" ref="D89:I89" si="0">SUM(D11:D88)</f>
        <v>956467031.17000031</v>
      </c>
      <c r="E89" s="23">
        <f t="shared" si="0"/>
        <v>13296328.73</v>
      </c>
      <c r="F89" s="23">
        <f t="shared" si="0"/>
        <v>10530692.420000002</v>
      </c>
      <c r="G89" s="23">
        <f t="shared" si="0"/>
        <v>100015911.49999997</v>
      </c>
      <c r="H89" s="23">
        <f t="shared" si="0"/>
        <v>80012748.609999985</v>
      </c>
      <c r="I89" s="23">
        <f t="shared" si="0"/>
        <v>1152899.2199999995</v>
      </c>
      <c r="J89" s="23">
        <f t="shared" ref="J89:K89" si="1">SUM(J11:J88)</f>
        <v>2782527.37</v>
      </c>
      <c r="K89" s="23">
        <f t="shared" si="1"/>
        <v>2226021.8999999994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Q17:AD17"/>
    <mergeCell ref="A5:K5"/>
    <mergeCell ref="J9:K9"/>
    <mergeCell ref="A2:K2"/>
    <mergeCell ref="A3:K3"/>
    <mergeCell ref="A4:K4"/>
    <mergeCell ref="A6:K6"/>
    <mergeCell ref="A8:D8"/>
    <mergeCell ref="A9:A10"/>
    <mergeCell ref="B9:B10"/>
    <mergeCell ref="C9:D9"/>
    <mergeCell ref="E9:F9"/>
    <mergeCell ref="G9:H9"/>
    <mergeCell ref="I9:I10"/>
  </mergeCells>
  <pageMargins left="0" right="0" top="0" bottom="0" header="0" footer="0"/>
  <pageSetup paperSize="189" scale="51" fitToHeight="2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A6" sqref="A6:I6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8" width="17.7109375" style="1" customWidth="1"/>
    <col min="9" max="9" width="16.7109375" style="24" customWidth="1"/>
    <col min="10" max="10" width="5.7109375" style="24" customWidth="1"/>
    <col min="11" max="11" width="13" style="1" customWidth="1"/>
    <col min="12" max="12" width="12.85546875" style="1" bestFit="1" customWidth="1"/>
    <col min="13" max="16384" width="9.140625" style="1"/>
  </cols>
  <sheetData>
    <row r="1" spans="1:12" ht="15" customHeight="1" x14ac:dyDescent="0.25">
      <c r="I1" s="1"/>
      <c r="J1" s="1"/>
    </row>
    <row r="2" spans="1:12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37"/>
      <c r="K2" s="2"/>
      <c r="L2" s="12"/>
    </row>
    <row r="3" spans="1:12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37"/>
      <c r="K3" s="2"/>
      <c r="L3" s="12"/>
    </row>
    <row r="4" spans="1:12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37"/>
      <c r="K4" s="2"/>
      <c r="L4" s="12"/>
    </row>
    <row r="5" spans="1:12" ht="15" customHeight="1" x14ac:dyDescent="0.25">
      <c r="A5" s="51" t="s">
        <v>105</v>
      </c>
      <c r="B5" s="51"/>
      <c r="C5" s="51"/>
      <c r="D5" s="51"/>
      <c r="E5" s="51"/>
      <c r="F5" s="51"/>
      <c r="G5" s="51"/>
      <c r="H5" s="51"/>
      <c r="I5" s="51"/>
      <c r="J5" s="37"/>
    </row>
    <row r="6" spans="1:12" ht="15" customHeight="1" x14ac:dyDescent="0.25">
      <c r="A6" s="51" t="s">
        <v>103</v>
      </c>
      <c r="B6" s="51"/>
      <c r="C6" s="51"/>
      <c r="D6" s="51"/>
      <c r="E6" s="51"/>
      <c r="F6" s="51"/>
      <c r="G6" s="51"/>
      <c r="H6" s="51"/>
      <c r="I6" s="51"/>
      <c r="J6" s="37"/>
    </row>
    <row r="7" spans="1:12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2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29" t="s">
        <v>89</v>
      </c>
      <c r="J8" s="15"/>
    </row>
    <row r="9" spans="1:12" s="17" customFormat="1" ht="1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16"/>
    </row>
    <row r="10" spans="1:12" s="17" customFormat="1" ht="15" customHeight="1" x14ac:dyDescent="0.25">
      <c r="A10" s="56"/>
      <c r="B10" s="56"/>
      <c r="C10" s="30" t="s">
        <v>84</v>
      </c>
      <c r="D10" s="31" t="s">
        <v>85</v>
      </c>
      <c r="E10" s="31" t="s">
        <v>84</v>
      </c>
      <c r="F10" s="31" t="s">
        <v>85</v>
      </c>
      <c r="G10" s="31" t="s">
        <v>84</v>
      </c>
      <c r="H10" s="31" t="s">
        <v>85</v>
      </c>
      <c r="I10" s="57"/>
      <c r="J10" s="16"/>
    </row>
    <row r="11" spans="1:12" ht="15" customHeight="1" x14ac:dyDescent="0.25">
      <c r="A11" s="6" t="s">
        <v>8</v>
      </c>
      <c r="B11" s="43">
        <v>0.73199999999999998</v>
      </c>
      <c r="C11" s="47">
        <v>2728294.06</v>
      </c>
      <c r="D11" s="47">
        <v>2182635.25</v>
      </c>
      <c r="E11" s="18">
        <v>32262.4951568</v>
      </c>
      <c r="F11" s="18">
        <v>24578.17</v>
      </c>
      <c r="G11" s="18">
        <v>121737.16</v>
      </c>
      <c r="H11" s="4">
        <v>97389.78</v>
      </c>
      <c r="I11" s="5">
        <v>0</v>
      </c>
      <c r="J11" s="13"/>
      <c r="K11" s="19"/>
      <c r="L11" s="3"/>
    </row>
    <row r="12" spans="1:12" ht="15" customHeight="1" x14ac:dyDescent="0.25">
      <c r="A12" s="6" t="s">
        <v>9</v>
      </c>
      <c r="B12" s="28">
        <v>0.28199999999999997</v>
      </c>
      <c r="C12" s="48">
        <v>1051064.0899999999</v>
      </c>
      <c r="D12" s="48">
        <v>840851.29999999981</v>
      </c>
      <c r="E12" s="20">
        <v>12252.117083199999</v>
      </c>
      <c r="F12" s="20">
        <v>9468.64</v>
      </c>
      <c r="G12" s="20">
        <v>34830.22</v>
      </c>
      <c r="H12" s="7">
        <v>27864.270000000004</v>
      </c>
      <c r="I12" s="8">
        <v>0</v>
      </c>
      <c r="J12" s="13"/>
      <c r="K12" s="19"/>
      <c r="L12" s="3"/>
    </row>
    <row r="13" spans="1:12" ht="15" customHeight="1" x14ac:dyDescent="0.25">
      <c r="A13" s="6" t="s">
        <v>10</v>
      </c>
      <c r="B13" s="28">
        <v>0.46</v>
      </c>
      <c r="C13" s="48">
        <v>1714501.7300000002</v>
      </c>
      <c r="D13" s="48">
        <v>1371601.3600000003</v>
      </c>
      <c r="E13" s="20">
        <v>17127.526995200002</v>
      </c>
      <c r="F13" s="20">
        <v>15445.29</v>
      </c>
      <c r="G13" s="20">
        <v>35013.42</v>
      </c>
      <c r="H13" s="7">
        <v>28010.82</v>
      </c>
      <c r="I13" s="8">
        <v>0</v>
      </c>
      <c r="J13" s="13"/>
      <c r="K13" s="19"/>
      <c r="L13" s="3"/>
    </row>
    <row r="14" spans="1:12" ht="15" customHeight="1" x14ac:dyDescent="0.25">
      <c r="A14" s="6" t="s">
        <v>11</v>
      </c>
      <c r="B14" s="28">
        <v>0.46800000000000003</v>
      </c>
      <c r="C14" s="48">
        <v>1744319.1299999997</v>
      </c>
      <c r="D14" s="48">
        <v>1395455.2999999996</v>
      </c>
      <c r="E14" s="20">
        <v>21112.644662399998</v>
      </c>
      <c r="F14" s="20">
        <v>15713.91</v>
      </c>
      <c r="G14" s="20">
        <v>101538.29</v>
      </c>
      <c r="H14" s="7">
        <v>81230.709999999992</v>
      </c>
      <c r="I14" s="8">
        <v>0</v>
      </c>
      <c r="J14" s="13"/>
      <c r="K14" s="19"/>
      <c r="L14" s="3"/>
    </row>
    <row r="15" spans="1:12" ht="15" customHeight="1" x14ac:dyDescent="0.25">
      <c r="A15" s="6" t="s">
        <v>12</v>
      </c>
      <c r="B15" s="28">
        <v>0.45800000000000002</v>
      </c>
      <c r="C15" s="48">
        <v>1707047.3800000001</v>
      </c>
      <c r="D15" s="48">
        <v>1365637.8800000001</v>
      </c>
      <c r="E15" s="20">
        <v>19798.403729600002</v>
      </c>
      <c r="F15" s="20">
        <v>15378.150000000001</v>
      </c>
      <c r="G15" s="20">
        <v>112329.37</v>
      </c>
      <c r="H15" s="7">
        <v>89863.569999999992</v>
      </c>
      <c r="I15" s="8">
        <v>0</v>
      </c>
      <c r="J15" s="13"/>
      <c r="K15" s="19"/>
      <c r="L15" s="3"/>
    </row>
    <row r="16" spans="1:12" ht="15" customHeight="1" x14ac:dyDescent="0.25">
      <c r="A16" s="6" t="s">
        <v>13</v>
      </c>
      <c r="B16" s="28">
        <v>0.23</v>
      </c>
      <c r="C16" s="48">
        <v>857250.86</v>
      </c>
      <c r="D16" s="48">
        <v>685800.69</v>
      </c>
      <c r="E16" s="20">
        <v>9581.2403488</v>
      </c>
      <c r="F16" s="20">
        <v>7722.6400000000012</v>
      </c>
      <c r="G16" s="20">
        <v>13306.850000000002</v>
      </c>
      <c r="H16" s="7">
        <v>10645.550000000003</v>
      </c>
      <c r="I16" s="8">
        <v>0</v>
      </c>
      <c r="J16" s="13"/>
      <c r="K16" s="19"/>
      <c r="L16" s="3"/>
    </row>
    <row r="17" spans="1:28" ht="15" customHeight="1" x14ac:dyDescent="0.25">
      <c r="A17" s="6" t="s">
        <v>14</v>
      </c>
      <c r="B17" s="28">
        <v>4.2549999999999999</v>
      </c>
      <c r="C17" s="48">
        <v>15859140.990000004</v>
      </c>
      <c r="D17" s="48">
        <v>12687312.820000004</v>
      </c>
      <c r="E17" s="20">
        <v>133459.0469824</v>
      </c>
      <c r="F17" s="20">
        <v>142869.01999999999</v>
      </c>
      <c r="G17" s="20">
        <v>195099.21000000002</v>
      </c>
      <c r="H17" s="7">
        <v>156079.46000000002</v>
      </c>
      <c r="I17" s="8">
        <v>0</v>
      </c>
      <c r="J17" s="13"/>
      <c r="K17" s="19"/>
      <c r="L17" s="3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5" customHeight="1" x14ac:dyDescent="0.25">
      <c r="A18" s="6" t="s">
        <v>15</v>
      </c>
      <c r="B18" s="28">
        <v>0.188</v>
      </c>
      <c r="C18" s="48">
        <v>700709.4</v>
      </c>
      <c r="D18" s="48">
        <v>560567.54</v>
      </c>
      <c r="E18" s="20">
        <v>7843.0507280000002</v>
      </c>
      <c r="F18" s="20">
        <v>6312.43</v>
      </c>
      <c r="G18" s="20">
        <v>67152.399999999994</v>
      </c>
      <c r="H18" s="7">
        <v>53721.999999999993</v>
      </c>
      <c r="I18" s="8">
        <v>0</v>
      </c>
      <c r="J18" s="13"/>
      <c r="K18" s="19"/>
      <c r="L18" s="3"/>
    </row>
    <row r="19" spans="1:28" ht="15" customHeight="1" x14ac:dyDescent="0.25">
      <c r="A19" s="6" t="s">
        <v>16</v>
      </c>
      <c r="B19" s="28">
        <v>3.7869999999999999</v>
      </c>
      <c r="C19" s="48">
        <v>14114821.800000001</v>
      </c>
      <c r="D19" s="48">
        <v>11291857.430000002</v>
      </c>
      <c r="E19" s="20">
        <v>123877.8066336</v>
      </c>
      <c r="F19" s="20">
        <v>127155.1</v>
      </c>
      <c r="G19" s="20">
        <v>494808.49999999988</v>
      </c>
      <c r="H19" s="7">
        <v>395846.87999999989</v>
      </c>
      <c r="I19" s="8">
        <v>0</v>
      </c>
      <c r="J19" s="13"/>
      <c r="K19" s="19"/>
      <c r="L19" s="3"/>
    </row>
    <row r="20" spans="1:28" ht="15" customHeight="1" x14ac:dyDescent="0.25">
      <c r="A20" s="6" t="s">
        <v>17</v>
      </c>
      <c r="B20" s="28">
        <v>0.32400000000000001</v>
      </c>
      <c r="C20" s="48">
        <v>1207605.57</v>
      </c>
      <c r="D20" s="48">
        <v>966084.46000000008</v>
      </c>
      <c r="E20" s="20">
        <v>15007.783555199998</v>
      </c>
      <c r="F20" s="20">
        <v>10878.859999999999</v>
      </c>
      <c r="G20" s="20">
        <v>29112.629999999997</v>
      </c>
      <c r="H20" s="7">
        <v>23290.179999999997</v>
      </c>
      <c r="I20" s="8">
        <v>0</v>
      </c>
      <c r="J20" s="13"/>
      <c r="K20" s="19"/>
      <c r="L20" s="3"/>
    </row>
    <row r="21" spans="1:28" ht="15" customHeight="1" x14ac:dyDescent="0.25">
      <c r="A21" s="6" t="s">
        <v>18</v>
      </c>
      <c r="B21" s="28">
        <v>0.59299999999999997</v>
      </c>
      <c r="C21" s="48">
        <v>2210216.34</v>
      </c>
      <c r="D21" s="48">
        <v>1768173.0699999998</v>
      </c>
      <c r="E21" s="20">
        <v>25733.685361599997</v>
      </c>
      <c r="F21" s="20">
        <v>19911.010000000002</v>
      </c>
      <c r="G21" s="20">
        <v>266303.78999999998</v>
      </c>
      <c r="H21" s="7">
        <v>213043.11</v>
      </c>
      <c r="I21" s="8">
        <v>0</v>
      </c>
      <c r="J21" s="13"/>
      <c r="K21" s="19"/>
      <c r="L21" s="3"/>
    </row>
    <row r="22" spans="1:28" ht="15" customHeight="1" x14ac:dyDescent="0.25">
      <c r="A22" s="6" t="s">
        <v>19</v>
      </c>
      <c r="B22" s="28">
        <v>0.88400000000000001</v>
      </c>
      <c r="C22" s="48">
        <v>3294825.0500000003</v>
      </c>
      <c r="D22" s="48">
        <v>2635860.04</v>
      </c>
      <c r="E22" s="20">
        <v>43624.319995199992</v>
      </c>
      <c r="F22" s="20">
        <v>29681.83</v>
      </c>
      <c r="G22" s="20">
        <v>250240.09999999998</v>
      </c>
      <c r="H22" s="7">
        <v>200192.13999999998</v>
      </c>
      <c r="I22" s="8">
        <v>0</v>
      </c>
      <c r="J22" s="13"/>
      <c r="K22" s="19"/>
      <c r="L22" s="3"/>
    </row>
    <row r="23" spans="1:28" ht="15" customHeight="1" x14ac:dyDescent="0.25">
      <c r="A23" s="6" t="s">
        <v>20</v>
      </c>
      <c r="B23" s="28">
        <v>0.41899999999999998</v>
      </c>
      <c r="C23" s="48">
        <v>1561687.4500000002</v>
      </c>
      <c r="D23" s="48">
        <v>1249349.9800000002</v>
      </c>
      <c r="E23" s="20">
        <v>16745.973176</v>
      </c>
      <c r="F23" s="20">
        <v>14068.66</v>
      </c>
      <c r="G23" s="20">
        <v>60460.560000000012</v>
      </c>
      <c r="H23" s="7">
        <v>48368.520000000011</v>
      </c>
      <c r="I23" s="8">
        <v>0</v>
      </c>
      <c r="J23" s="13"/>
      <c r="K23" s="19"/>
      <c r="L23" s="3"/>
    </row>
    <row r="24" spans="1:28" ht="15" customHeight="1" x14ac:dyDescent="0.25">
      <c r="A24" s="6" t="s">
        <v>21</v>
      </c>
      <c r="B24" s="28">
        <v>0.16700000000000001</v>
      </c>
      <c r="C24" s="48">
        <v>622438.70000000007</v>
      </c>
      <c r="D24" s="48">
        <v>497950.96000000008</v>
      </c>
      <c r="E24" s="20">
        <v>7461.4969087999989</v>
      </c>
      <c r="F24" s="20">
        <v>5607.32</v>
      </c>
      <c r="G24" s="20">
        <v>284325.94999999995</v>
      </c>
      <c r="H24" s="7">
        <v>227460.84999999998</v>
      </c>
      <c r="I24" s="8">
        <v>0</v>
      </c>
      <c r="J24" s="13"/>
      <c r="K24" s="19"/>
      <c r="L24" s="3"/>
    </row>
    <row r="25" spans="1:28" ht="15" customHeight="1" x14ac:dyDescent="0.25">
      <c r="A25" s="6" t="s">
        <v>22</v>
      </c>
      <c r="B25" s="28">
        <v>0.41599999999999998</v>
      </c>
      <c r="C25" s="48">
        <v>1550505.9299999997</v>
      </c>
      <c r="D25" s="48">
        <v>1240404.7399999998</v>
      </c>
      <c r="E25" s="20">
        <v>17848.239764800001</v>
      </c>
      <c r="F25" s="20">
        <v>13967.92</v>
      </c>
      <c r="G25" s="20">
        <v>45281.959999999992</v>
      </c>
      <c r="H25" s="7">
        <v>36225.639999999992</v>
      </c>
      <c r="I25" s="8">
        <v>0</v>
      </c>
      <c r="J25" s="13"/>
      <c r="K25" s="19"/>
      <c r="L25" s="3"/>
    </row>
    <row r="26" spans="1:28" ht="15" customHeight="1" x14ac:dyDescent="0.25">
      <c r="A26" s="6" t="s">
        <v>23</v>
      </c>
      <c r="B26" s="28">
        <v>2.7570000000000001</v>
      </c>
      <c r="C26" s="48">
        <v>10275828.829999998</v>
      </c>
      <c r="D26" s="48">
        <v>8220663.0799999982</v>
      </c>
      <c r="E26" s="20">
        <v>131932.83170559999</v>
      </c>
      <c r="F26" s="20">
        <v>92571.06</v>
      </c>
      <c r="G26" s="20">
        <v>1283609.1000000001</v>
      </c>
      <c r="H26" s="7">
        <v>1026887.3800000001</v>
      </c>
      <c r="I26" s="8">
        <v>0</v>
      </c>
      <c r="J26" s="13"/>
      <c r="K26" s="19"/>
      <c r="L26" s="3"/>
    </row>
    <row r="27" spans="1:28" ht="15" customHeight="1" x14ac:dyDescent="0.25">
      <c r="A27" s="6" t="s">
        <v>24</v>
      </c>
      <c r="B27" s="28">
        <v>7.1219999999999999</v>
      </c>
      <c r="C27" s="48">
        <v>26544959.339999996</v>
      </c>
      <c r="D27" s="48">
        <v>21235967.479999997</v>
      </c>
      <c r="E27" s="20">
        <v>309440.14737119997</v>
      </c>
      <c r="F27" s="20">
        <v>239133.51</v>
      </c>
      <c r="G27" s="20">
        <v>3679060.4400000004</v>
      </c>
      <c r="H27" s="7">
        <v>2943248.4400000004</v>
      </c>
      <c r="I27" s="8">
        <v>0</v>
      </c>
      <c r="J27" s="13"/>
      <c r="K27" s="19"/>
      <c r="L27" s="3"/>
    </row>
    <row r="28" spans="1:28" ht="15" customHeight="1" x14ac:dyDescent="0.25">
      <c r="A28" s="6" t="s">
        <v>25</v>
      </c>
      <c r="B28" s="28">
        <v>0.82899999999999996</v>
      </c>
      <c r="C28" s="48">
        <v>3089830.29</v>
      </c>
      <c r="D28" s="48">
        <v>2471864.2400000002</v>
      </c>
      <c r="E28" s="20">
        <v>38112.987051199998</v>
      </c>
      <c r="F28" s="20">
        <v>27835.11</v>
      </c>
      <c r="G28" s="20">
        <v>350754.81</v>
      </c>
      <c r="H28" s="7">
        <v>280603.93</v>
      </c>
      <c r="I28" s="8">
        <v>0</v>
      </c>
      <c r="J28" s="13"/>
      <c r="K28" s="19"/>
      <c r="L28" s="3"/>
    </row>
    <row r="29" spans="1:28" ht="15" customHeight="1" x14ac:dyDescent="0.25">
      <c r="A29" s="6" t="s">
        <v>26</v>
      </c>
      <c r="B29" s="28">
        <v>2.141</v>
      </c>
      <c r="C29" s="48">
        <v>7979887.3900000015</v>
      </c>
      <c r="D29" s="48">
        <v>6383909.9200000018</v>
      </c>
      <c r="E29" s="20">
        <v>94625.347161600017</v>
      </c>
      <c r="F29" s="20">
        <v>71887.790000000008</v>
      </c>
      <c r="G29" s="20">
        <v>736323.91999999981</v>
      </c>
      <c r="H29" s="7">
        <v>589059.20999999973</v>
      </c>
      <c r="I29" s="8">
        <v>0</v>
      </c>
      <c r="J29" s="13"/>
      <c r="K29" s="19"/>
      <c r="L29" s="3"/>
    </row>
    <row r="30" spans="1:28" ht="15" customHeight="1" x14ac:dyDescent="0.25">
      <c r="A30" s="6" t="s">
        <v>27</v>
      </c>
      <c r="B30" s="28">
        <v>0.76100000000000001</v>
      </c>
      <c r="C30" s="48">
        <v>2836382.2</v>
      </c>
      <c r="D30" s="48">
        <v>2269105.7600000002</v>
      </c>
      <c r="E30" s="20">
        <v>33661.525827200006</v>
      </c>
      <c r="F30" s="20">
        <v>25551.9</v>
      </c>
      <c r="G30" s="20">
        <v>86884.6</v>
      </c>
      <c r="H30" s="7">
        <v>69507.78</v>
      </c>
      <c r="I30" s="8">
        <v>0</v>
      </c>
      <c r="J30" s="13"/>
      <c r="K30" s="19"/>
      <c r="L30" s="3"/>
    </row>
    <row r="31" spans="1:28" ht="15" customHeight="1" x14ac:dyDescent="0.25">
      <c r="A31" s="6" t="s">
        <v>28</v>
      </c>
      <c r="B31" s="28">
        <v>0.40500000000000003</v>
      </c>
      <c r="C31" s="48">
        <v>1509506.9600000002</v>
      </c>
      <c r="D31" s="48">
        <v>1207605.56</v>
      </c>
      <c r="E31" s="20">
        <v>19501.639648</v>
      </c>
      <c r="F31" s="20">
        <v>13598.57</v>
      </c>
      <c r="G31" s="20">
        <v>61454.400000000001</v>
      </c>
      <c r="H31" s="7">
        <v>49163.57</v>
      </c>
      <c r="I31" s="8">
        <v>0</v>
      </c>
      <c r="J31" s="13"/>
      <c r="K31" s="19"/>
      <c r="L31" s="3"/>
    </row>
    <row r="32" spans="1:28" ht="15" customHeight="1" x14ac:dyDescent="0.25">
      <c r="A32" s="6" t="s">
        <v>29</v>
      </c>
      <c r="B32" s="28">
        <v>0.18</v>
      </c>
      <c r="C32" s="48">
        <v>670891.97</v>
      </c>
      <c r="D32" s="48">
        <v>536713.57999999996</v>
      </c>
      <c r="E32" s="20">
        <v>7715.8661216</v>
      </c>
      <c r="F32" s="20">
        <v>6043.8099999999995</v>
      </c>
      <c r="G32" s="20">
        <v>15051.33</v>
      </c>
      <c r="H32" s="7">
        <v>12041.13</v>
      </c>
      <c r="I32" s="8">
        <v>0</v>
      </c>
      <c r="J32" s="13"/>
      <c r="K32" s="19"/>
      <c r="L32" s="3"/>
    </row>
    <row r="33" spans="1:12" ht="15" customHeight="1" x14ac:dyDescent="0.25">
      <c r="A33" s="6" t="s">
        <v>30</v>
      </c>
      <c r="B33" s="28">
        <v>1.2070000000000001</v>
      </c>
      <c r="C33" s="48">
        <v>4498703.459999999</v>
      </c>
      <c r="D33" s="48">
        <v>3598962.7699999991</v>
      </c>
      <c r="E33" s="20">
        <v>53756.6936384</v>
      </c>
      <c r="F33" s="20">
        <v>40527.129999999997</v>
      </c>
      <c r="G33" s="20">
        <v>281057.53000000003</v>
      </c>
      <c r="H33" s="7">
        <v>224846.09000000003</v>
      </c>
      <c r="I33" s="8">
        <v>0</v>
      </c>
      <c r="J33" s="13"/>
      <c r="K33" s="19"/>
      <c r="L33" s="3"/>
    </row>
    <row r="34" spans="1:12" ht="15" customHeight="1" x14ac:dyDescent="0.25">
      <c r="A34" s="6" t="s">
        <v>31</v>
      </c>
      <c r="B34" s="28">
        <v>0.25800000000000001</v>
      </c>
      <c r="C34" s="48">
        <v>961611.83999999985</v>
      </c>
      <c r="D34" s="48">
        <v>769289.46999999986</v>
      </c>
      <c r="E34" s="20">
        <v>11446.614576</v>
      </c>
      <c r="F34" s="20">
        <v>8662.7999999999993</v>
      </c>
      <c r="G34" s="20">
        <v>79601.72</v>
      </c>
      <c r="H34" s="7">
        <v>63681.45</v>
      </c>
      <c r="I34" s="8">
        <v>0</v>
      </c>
      <c r="J34" s="13"/>
      <c r="K34" s="19"/>
      <c r="L34" s="3"/>
    </row>
    <row r="35" spans="1:12" ht="15" customHeight="1" x14ac:dyDescent="0.25">
      <c r="A35" s="6" t="s">
        <v>32</v>
      </c>
      <c r="B35" s="28">
        <v>0.7</v>
      </c>
      <c r="C35" s="48">
        <v>2609024.38</v>
      </c>
      <c r="D35" s="48">
        <v>2087219.5199999998</v>
      </c>
      <c r="E35" s="20">
        <v>29422.038947199995</v>
      </c>
      <c r="F35" s="20">
        <v>23503.72</v>
      </c>
      <c r="G35" s="20">
        <v>61207.399999999994</v>
      </c>
      <c r="H35" s="7">
        <v>48966</v>
      </c>
      <c r="I35" s="8">
        <v>0</v>
      </c>
      <c r="J35" s="13"/>
      <c r="K35" s="19"/>
      <c r="L35" s="3"/>
    </row>
    <row r="36" spans="1:12" ht="15" customHeight="1" x14ac:dyDescent="0.25">
      <c r="A36" s="6" t="s">
        <v>33</v>
      </c>
      <c r="B36" s="28">
        <v>0.26800000000000002</v>
      </c>
      <c r="C36" s="48">
        <v>998883.61</v>
      </c>
      <c r="D36" s="48">
        <v>799106.88</v>
      </c>
      <c r="E36" s="20">
        <v>12124.932476799999</v>
      </c>
      <c r="F36" s="20">
        <v>8998.5600000000013</v>
      </c>
      <c r="G36" s="20">
        <v>57958.899999999994</v>
      </c>
      <c r="H36" s="7">
        <v>46367.199999999997</v>
      </c>
      <c r="I36" s="8">
        <v>0</v>
      </c>
      <c r="J36" s="13"/>
      <c r="K36" s="19"/>
      <c r="L36" s="3"/>
    </row>
    <row r="37" spans="1:12" ht="15" customHeight="1" x14ac:dyDescent="0.25">
      <c r="A37" s="6" t="s">
        <v>1</v>
      </c>
      <c r="B37" s="28">
        <v>0.48899999999999999</v>
      </c>
      <c r="C37" s="48">
        <v>1822589.87</v>
      </c>
      <c r="D37" s="48">
        <v>1458071.9000000001</v>
      </c>
      <c r="E37" s="20">
        <v>18568.952534399999</v>
      </c>
      <c r="F37" s="20">
        <v>16419.02</v>
      </c>
      <c r="G37" s="20">
        <v>97847.84</v>
      </c>
      <c r="H37" s="7">
        <v>78278.34</v>
      </c>
      <c r="I37" s="8">
        <v>0</v>
      </c>
      <c r="J37" s="13"/>
      <c r="K37" s="19"/>
      <c r="L37" s="3"/>
    </row>
    <row r="38" spans="1:12" ht="15" customHeight="1" x14ac:dyDescent="0.25">
      <c r="A38" s="6" t="s">
        <v>34</v>
      </c>
      <c r="B38" s="28">
        <v>0.33700000000000002</v>
      </c>
      <c r="C38" s="48">
        <v>1256058.8899999999</v>
      </c>
      <c r="D38" s="48">
        <v>1004847.1099999999</v>
      </c>
      <c r="E38" s="20">
        <v>15219.7578992</v>
      </c>
      <c r="F38" s="20">
        <v>11315.36</v>
      </c>
      <c r="G38" s="20">
        <v>189769.64</v>
      </c>
      <c r="H38" s="7">
        <v>151815.81</v>
      </c>
      <c r="I38" s="8">
        <v>0</v>
      </c>
      <c r="J38" s="13"/>
      <c r="K38" s="19"/>
      <c r="L38" s="3"/>
    </row>
    <row r="39" spans="1:12" ht="15" customHeight="1" x14ac:dyDescent="0.25">
      <c r="A39" s="6" t="s">
        <v>35</v>
      </c>
      <c r="B39" s="28">
        <v>0.72499999999999998</v>
      </c>
      <c r="C39" s="48">
        <v>2702203.8</v>
      </c>
      <c r="D39" s="48">
        <v>2161763.0499999998</v>
      </c>
      <c r="E39" s="20">
        <v>34424.633465600004</v>
      </c>
      <c r="F39" s="20">
        <v>24343.14</v>
      </c>
      <c r="G39" s="20">
        <v>1466048.5500000003</v>
      </c>
      <c r="H39" s="7">
        <v>1172838.9000000004</v>
      </c>
      <c r="I39" s="8">
        <v>0</v>
      </c>
      <c r="J39" s="13"/>
      <c r="K39" s="19"/>
      <c r="L39" s="3"/>
    </row>
    <row r="40" spans="1:12" ht="15" customHeight="1" x14ac:dyDescent="0.25">
      <c r="A40" s="6" t="s">
        <v>36</v>
      </c>
      <c r="B40" s="28">
        <v>0.33300000000000002</v>
      </c>
      <c r="C40" s="48">
        <v>1241150.1699999997</v>
      </c>
      <c r="D40" s="48">
        <v>992920.11999999965</v>
      </c>
      <c r="E40" s="20">
        <v>15770.891193599999</v>
      </c>
      <c r="F40" s="20">
        <v>11181.06</v>
      </c>
      <c r="G40" s="20">
        <v>162222.51999999999</v>
      </c>
      <c r="H40" s="7">
        <v>129778.09</v>
      </c>
      <c r="I40" s="8">
        <v>0</v>
      </c>
      <c r="J40" s="13"/>
      <c r="K40" s="19"/>
      <c r="L40" s="3"/>
    </row>
    <row r="41" spans="1:12" ht="15" customHeight="1" x14ac:dyDescent="0.25">
      <c r="A41" s="6" t="s">
        <v>37</v>
      </c>
      <c r="B41" s="28">
        <v>0.22700000000000001</v>
      </c>
      <c r="C41" s="48">
        <v>846069.35000000009</v>
      </c>
      <c r="D41" s="48">
        <v>676855.48</v>
      </c>
      <c r="E41" s="20">
        <v>9793.2146928000002</v>
      </c>
      <c r="F41" s="20">
        <v>7621.92</v>
      </c>
      <c r="G41" s="20">
        <v>108715.65999999997</v>
      </c>
      <c r="H41" s="7">
        <v>86972.559999999969</v>
      </c>
      <c r="I41" s="8">
        <v>0</v>
      </c>
      <c r="J41" s="13"/>
      <c r="K41" s="19"/>
      <c r="L41" s="3"/>
    </row>
    <row r="42" spans="1:12" ht="15" customHeight="1" x14ac:dyDescent="0.25">
      <c r="A42" s="6" t="s">
        <v>38</v>
      </c>
      <c r="B42" s="28">
        <v>0.23400000000000001</v>
      </c>
      <c r="C42" s="48">
        <v>872159.57999999984</v>
      </c>
      <c r="D42" s="48">
        <v>697727.6599999998</v>
      </c>
      <c r="E42" s="20">
        <v>10301.953118399999</v>
      </c>
      <c r="F42" s="20">
        <v>7856.95</v>
      </c>
      <c r="G42" s="20">
        <v>31832.179999999997</v>
      </c>
      <c r="H42" s="7">
        <v>25465.839999999997</v>
      </c>
      <c r="I42" s="8">
        <v>0</v>
      </c>
      <c r="J42" s="13"/>
      <c r="K42" s="19"/>
      <c r="L42" s="3"/>
    </row>
    <row r="43" spans="1:12" ht="15" customHeight="1" x14ac:dyDescent="0.25">
      <c r="A43" s="6" t="s">
        <v>39</v>
      </c>
      <c r="B43" s="28">
        <v>0.28699999999999998</v>
      </c>
      <c r="C43" s="48">
        <v>1069699.98</v>
      </c>
      <c r="D43" s="48">
        <v>855759.99</v>
      </c>
      <c r="E43" s="20">
        <v>13354.383672</v>
      </c>
      <c r="F43" s="20">
        <v>9636.5300000000007</v>
      </c>
      <c r="G43" s="20">
        <v>314445.65000000002</v>
      </c>
      <c r="H43" s="7">
        <v>251556.62</v>
      </c>
      <c r="I43" s="8">
        <v>0</v>
      </c>
      <c r="J43" s="13"/>
      <c r="K43" s="19"/>
      <c r="L43" s="3"/>
    </row>
    <row r="44" spans="1:12" ht="15" customHeight="1" x14ac:dyDescent="0.25">
      <c r="A44" s="6" t="s">
        <v>40</v>
      </c>
      <c r="B44" s="28">
        <v>0.28799999999999998</v>
      </c>
      <c r="C44" s="48">
        <v>1073427.1599999997</v>
      </c>
      <c r="D44" s="48">
        <v>858741.72999999963</v>
      </c>
      <c r="E44" s="20">
        <v>12676.065771199999</v>
      </c>
      <c r="F44" s="20">
        <v>9670.0999999999985</v>
      </c>
      <c r="G44" s="20">
        <v>82463.790000000008</v>
      </c>
      <c r="H44" s="7">
        <v>65971.13</v>
      </c>
      <c r="I44" s="8">
        <v>0</v>
      </c>
      <c r="J44" s="13"/>
      <c r="K44" s="19"/>
      <c r="L44" s="3"/>
    </row>
    <row r="45" spans="1:12" ht="15" customHeight="1" x14ac:dyDescent="0.25">
      <c r="A45" s="6" t="s">
        <v>41</v>
      </c>
      <c r="B45" s="28">
        <v>0.33800000000000002</v>
      </c>
      <c r="C45" s="48">
        <v>1259786.0599999996</v>
      </c>
      <c r="D45" s="48">
        <v>1007828.8199999996</v>
      </c>
      <c r="E45" s="20">
        <v>13523.9631472</v>
      </c>
      <c r="F45" s="20">
        <v>11348.94</v>
      </c>
      <c r="G45" s="20">
        <v>45650.160000000011</v>
      </c>
      <c r="H45" s="7">
        <v>36520.200000000012</v>
      </c>
      <c r="I45" s="8">
        <v>0</v>
      </c>
      <c r="J45" s="13"/>
      <c r="K45" s="19"/>
      <c r="L45" s="3"/>
    </row>
    <row r="46" spans="1:12" ht="15" customHeight="1" x14ac:dyDescent="0.25">
      <c r="A46" s="6" t="s">
        <v>42</v>
      </c>
      <c r="B46" s="28">
        <v>3.8050000000000002</v>
      </c>
      <c r="C46" s="48">
        <v>14181911.02</v>
      </c>
      <c r="D46" s="48">
        <v>11345528.82</v>
      </c>
      <c r="E46" s="20">
        <v>104079.402904</v>
      </c>
      <c r="F46" s="20">
        <v>127759.48000000001</v>
      </c>
      <c r="G46" s="20">
        <v>188241.93999999997</v>
      </c>
      <c r="H46" s="7">
        <v>150593.61999999997</v>
      </c>
      <c r="I46" s="8">
        <v>0</v>
      </c>
      <c r="J46" s="13"/>
      <c r="K46" s="19"/>
      <c r="L46" s="3"/>
    </row>
    <row r="47" spans="1:12" ht="15" customHeight="1" x14ac:dyDescent="0.25">
      <c r="A47" s="6" t="s">
        <v>43</v>
      </c>
      <c r="B47" s="28">
        <v>0.35299999999999998</v>
      </c>
      <c r="C47" s="48">
        <v>1315693.7400000002</v>
      </c>
      <c r="D47" s="48">
        <v>1052554.9800000002</v>
      </c>
      <c r="E47" s="20">
        <v>14753.414342399998</v>
      </c>
      <c r="F47" s="20">
        <v>11852.59</v>
      </c>
      <c r="G47" s="20">
        <v>56979.33</v>
      </c>
      <c r="H47" s="7">
        <v>45583.55</v>
      </c>
      <c r="I47" s="8">
        <v>0</v>
      </c>
      <c r="J47" s="13"/>
      <c r="K47" s="19"/>
      <c r="L47" s="3"/>
    </row>
    <row r="48" spans="1:12" ht="15" customHeight="1" x14ac:dyDescent="0.25">
      <c r="A48" s="6" t="s">
        <v>44</v>
      </c>
      <c r="B48" s="28">
        <v>0.46899999999999997</v>
      </c>
      <c r="C48" s="48">
        <v>1748046.32</v>
      </c>
      <c r="D48" s="48">
        <v>1398437.06</v>
      </c>
      <c r="E48" s="20">
        <v>21027.854924799998</v>
      </c>
      <c r="F48" s="20">
        <v>15747.49</v>
      </c>
      <c r="G48" s="20">
        <v>105434.93999999997</v>
      </c>
      <c r="H48" s="7">
        <v>84348.039999999979</v>
      </c>
      <c r="I48" s="8">
        <v>0</v>
      </c>
      <c r="J48" s="13"/>
      <c r="K48" s="19"/>
      <c r="L48" s="3"/>
    </row>
    <row r="49" spans="1:12" ht="15" customHeight="1" x14ac:dyDescent="0.25">
      <c r="A49" s="6" t="s">
        <v>2</v>
      </c>
      <c r="B49" s="28">
        <v>1.0740000000000001</v>
      </c>
      <c r="C49" s="48">
        <v>4002988.8399999994</v>
      </c>
      <c r="D49" s="48">
        <v>3202391.0799999991</v>
      </c>
      <c r="E49" s="20">
        <v>36925.930724800004</v>
      </c>
      <c r="F49" s="20">
        <v>36061.42</v>
      </c>
      <c r="G49" s="20">
        <v>120457.93</v>
      </c>
      <c r="H49" s="7">
        <v>96366.43</v>
      </c>
      <c r="I49" s="8">
        <v>0</v>
      </c>
      <c r="J49" s="13"/>
      <c r="K49" s="19"/>
      <c r="L49" s="3"/>
    </row>
    <row r="50" spans="1:12" ht="15" customHeight="1" x14ac:dyDescent="0.25">
      <c r="A50" s="6" t="s">
        <v>45</v>
      </c>
      <c r="B50" s="28">
        <v>0.20100000000000001</v>
      </c>
      <c r="C50" s="48">
        <v>749162.69000000006</v>
      </c>
      <c r="D50" s="48">
        <v>599330.15</v>
      </c>
      <c r="E50" s="20">
        <v>8902.9224479999993</v>
      </c>
      <c r="F50" s="20">
        <v>6748.92</v>
      </c>
      <c r="G50" s="20">
        <v>30077.480000000007</v>
      </c>
      <c r="H50" s="7">
        <v>24062.05000000001</v>
      </c>
      <c r="I50" s="8">
        <v>0</v>
      </c>
      <c r="J50" s="13"/>
      <c r="K50" s="19"/>
      <c r="L50" s="3"/>
    </row>
    <row r="51" spans="1:12" ht="15" customHeight="1" x14ac:dyDescent="0.25">
      <c r="A51" s="6" t="s">
        <v>46</v>
      </c>
      <c r="B51" s="28">
        <v>0.38300000000000001</v>
      </c>
      <c r="C51" s="48">
        <v>1427509.03</v>
      </c>
      <c r="D51" s="48">
        <v>1142007.22</v>
      </c>
      <c r="E51" s="20">
        <v>15346.9425056</v>
      </c>
      <c r="F51" s="20">
        <v>12859.89</v>
      </c>
      <c r="G51" s="20">
        <v>96227.200000000012</v>
      </c>
      <c r="H51" s="7">
        <v>76981.850000000006</v>
      </c>
      <c r="I51" s="8">
        <v>0</v>
      </c>
      <c r="J51" s="13"/>
      <c r="K51" s="19"/>
      <c r="L51" s="3"/>
    </row>
    <row r="52" spans="1:12" ht="15" customHeight="1" x14ac:dyDescent="0.25">
      <c r="A52" s="6" t="s">
        <v>47</v>
      </c>
      <c r="B52" s="28">
        <v>0.377</v>
      </c>
      <c r="C52" s="48">
        <v>1405145.9800000004</v>
      </c>
      <c r="D52" s="48">
        <v>1124116.7800000005</v>
      </c>
      <c r="E52" s="20">
        <v>15813.286062399999</v>
      </c>
      <c r="F52" s="20">
        <v>12658.439999999999</v>
      </c>
      <c r="G52" s="20">
        <v>75705.8</v>
      </c>
      <c r="H52" s="7">
        <v>60564.710000000006</v>
      </c>
      <c r="I52" s="8">
        <v>0</v>
      </c>
      <c r="J52" s="13"/>
      <c r="K52" s="19"/>
      <c r="L52" s="3"/>
    </row>
    <row r="53" spans="1:12" ht="15" customHeight="1" x14ac:dyDescent="0.25">
      <c r="A53" s="6" t="s">
        <v>48</v>
      </c>
      <c r="B53" s="28">
        <v>4.6500000000000004</v>
      </c>
      <c r="C53" s="48">
        <v>17331376.16</v>
      </c>
      <c r="D53" s="48">
        <v>13865100.940000001</v>
      </c>
      <c r="E53" s="20">
        <v>211084.05175519999</v>
      </c>
      <c r="F53" s="20">
        <v>156131.82</v>
      </c>
      <c r="G53" s="20">
        <v>1041817.7700000001</v>
      </c>
      <c r="H53" s="7">
        <v>833454.29000000015</v>
      </c>
      <c r="I53" s="8">
        <v>0</v>
      </c>
      <c r="J53" s="13"/>
      <c r="K53" s="19"/>
      <c r="L53" s="3"/>
    </row>
    <row r="54" spans="1:12" ht="15" customHeight="1" x14ac:dyDescent="0.25">
      <c r="A54" s="6" t="s">
        <v>49</v>
      </c>
      <c r="B54" s="28">
        <v>0.25</v>
      </c>
      <c r="C54" s="48">
        <v>931794.4</v>
      </c>
      <c r="D54" s="48">
        <v>745435.51</v>
      </c>
      <c r="E54" s="20">
        <v>11700.9837888</v>
      </c>
      <c r="F54" s="20">
        <v>8394.18</v>
      </c>
      <c r="G54" s="20">
        <v>59110.090000000004</v>
      </c>
      <c r="H54" s="7">
        <v>47288.15</v>
      </c>
      <c r="I54" s="8">
        <v>0</v>
      </c>
      <c r="J54" s="13"/>
      <c r="K54" s="19"/>
      <c r="L54" s="3"/>
    </row>
    <row r="55" spans="1:12" ht="15" customHeight="1" x14ac:dyDescent="0.25">
      <c r="A55" s="6" t="s">
        <v>50</v>
      </c>
      <c r="B55" s="28">
        <v>0.61599999999999999</v>
      </c>
      <c r="C55" s="48">
        <v>2295941.4099999997</v>
      </c>
      <c r="D55" s="48">
        <v>1836753.1199999996</v>
      </c>
      <c r="E55" s="20">
        <v>27895.823670399997</v>
      </c>
      <c r="F55" s="20">
        <v>20683.27</v>
      </c>
      <c r="G55" s="20">
        <v>256819.57</v>
      </c>
      <c r="H55" s="7">
        <v>205455.74000000002</v>
      </c>
      <c r="I55" s="8">
        <v>0</v>
      </c>
      <c r="J55" s="13"/>
      <c r="K55" s="19"/>
      <c r="L55" s="3"/>
    </row>
    <row r="56" spans="1:12" ht="15" customHeight="1" x14ac:dyDescent="0.25">
      <c r="A56" s="6" t="s">
        <v>51</v>
      </c>
      <c r="B56" s="28">
        <v>0.56699999999999995</v>
      </c>
      <c r="C56" s="48">
        <v>2113309.7599999998</v>
      </c>
      <c r="D56" s="48">
        <v>1690647.7999999998</v>
      </c>
      <c r="E56" s="20">
        <v>25903.264836800001</v>
      </c>
      <c r="F56" s="20">
        <v>19038.010000000002</v>
      </c>
      <c r="G56" s="20">
        <v>130514.29000000001</v>
      </c>
      <c r="H56" s="7">
        <v>104411.5</v>
      </c>
      <c r="I56" s="8">
        <v>0</v>
      </c>
      <c r="J56" s="13"/>
      <c r="K56" s="19"/>
      <c r="L56" s="3"/>
    </row>
    <row r="57" spans="1:12" ht="15" customHeight="1" x14ac:dyDescent="0.25">
      <c r="A57" s="6" t="s">
        <v>52</v>
      </c>
      <c r="B57" s="28">
        <v>0.46</v>
      </c>
      <c r="C57" s="48">
        <v>1714501.7300000002</v>
      </c>
      <c r="D57" s="48">
        <v>1371601.3600000003</v>
      </c>
      <c r="E57" s="20">
        <v>18484.162796799999</v>
      </c>
      <c r="F57" s="20">
        <v>15445.29</v>
      </c>
      <c r="G57" s="20">
        <v>130196.26000000001</v>
      </c>
      <c r="H57" s="7">
        <v>104157.08000000002</v>
      </c>
      <c r="I57" s="8">
        <v>0</v>
      </c>
      <c r="J57" s="13"/>
      <c r="K57" s="19"/>
      <c r="L57" s="3"/>
    </row>
    <row r="58" spans="1:12" ht="15" customHeight="1" x14ac:dyDescent="0.25">
      <c r="A58" s="6" t="s">
        <v>53</v>
      </c>
      <c r="B58" s="28">
        <v>0.47499999999999998</v>
      </c>
      <c r="C58" s="48">
        <v>1770409.3999999997</v>
      </c>
      <c r="D58" s="48">
        <v>1416327.5099999998</v>
      </c>
      <c r="E58" s="20">
        <v>20985.460055999996</v>
      </c>
      <c r="F58" s="20">
        <v>15948.949999999999</v>
      </c>
      <c r="G58" s="20">
        <v>114168.37000000001</v>
      </c>
      <c r="H58" s="7">
        <v>91334.770000000019</v>
      </c>
      <c r="I58" s="8">
        <v>0</v>
      </c>
      <c r="J58" s="13"/>
      <c r="K58" s="19"/>
      <c r="L58" s="3"/>
    </row>
    <row r="59" spans="1:12" ht="15" customHeight="1" x14ac:dyDescent="0.25">
      <c r="A59" s="6" t="s">
        <v>54</v>
      </c>
      <c r="B59" s="28">
        <v>0.52800000000000002</v>
      </c>
      <c r="C59" s="48">
        <v>1967949.8099999998</v>
      </c>
      <c r="D59" s="48">
        <v>1574359.8499999999</v>
      </c>
      <c r="E59" s="20">
        <v>22087.726644800001</v>
      </c>
      <c r="F59" s="20">
        <v>17728.519999999997</v>
      </c>
      <c r="G59" s="20">
        <v>100656.62</v>
      </c>
      <c r="H59" s="7">
        <v>80525.37</v>
      </c>
      <c r="I59" s="8">
        <v>0</v>
      </c>
      <c r="J59" s="13"/>
      <c r="K59" s="19"/>
      <c r="L59" s="3"/>
    </row>
    <row r="60" spans="1:12" ht="15" customHeight="1" x14ac:dyDescent="0.25">
      <c r="A60" s="6" t="s">
        <v>55</v>
      </c>
      <c r="B60" s="28">
        <v>0.29299999999999998</v>
      </c>
      <c r="C60" s="48">
        <v>1092063.0299999998</v>
      </c>
      <c r="D60" s="48">
        <v>873650.41999999981</v>
      </c>
      <c r="E60" s="20">
        <v>11997.747870399999</v>
      </c>
      <c r="F60" s="20">
        <v>9837.99</v>
      </c>
      <c r="G60" s="20">
        <v>25253.040000000001</v>
      </c>
      <c r="H60" s="7">
        <v>20202.52</v>
      </c>
      <c r="I60" s="8">
        <v>0</v>
      </c>
      <c r="J60" s="13"/>
      <c r="K60" s="19"/>
      <c r="L60" s="3"/>
    </row>
    <row r="61" spans="1:12" ht="15" customHeight="1" x14ac:dyDescent="0.25">
      <c r="A61" s="6" t="s">
        <v>56</v>
      </c>
      <c r="B61" s="28">
        <v>0.51800000000000002</v>
      </c>
      <c r="C61" s="48">
        <v>1930678.04</v>
      </c>
      <c r="D61" s="48">
        <v>1544542.42</v>
      </c>
      <c r="E61" s="20">
        <v>23147.5983648</v>
      </c>
      <c r="F61" s="20">
        <v>17392.75</v>
      </c>
      <c r="G61" s="20">
        <v>55979.909999999996</v>
      </c>
      <c r="H61" s="7">
        <v>44783.99</v>
      </c>
      <c r="I61" s="8">
        <v>0</v>
      </c>
      <c r="J61" s="13"/>
      <c r="K61" s="19"/>
      <c r="L61" s="3"/>
    </row>
    <row r="62" spans="1:12" ht="15" customHeight="1" x14ac:dyDescent="0.25">
      <c r="A62" s="6" t="s">
        <v>57</v>
      </c>
      <c r="B62" s="28">
        <v>0.26700000000000002</v>
      </c>
      <c r="C62" s="48">
        <v>995156.45999999985</v>
      </c>
      <c r="D62" s="48">
        <v>796125.16999999993</v>
      </c>
      <c r="E62" s="20">
        <v>11912.958132800002</v>
      </c>
      <c r="F62" s="20">
        <v>8965</v>
      </c>
      <c r="G62" s="20">
        <v>52966.68</v>
      </c>
      <c r="H62" s="7">
        <v>42373.41</v>
      </c>
      <c r="I62" s="8">
        <v>0</v>
      </c>
      <c r="J62" s="13"/>
      <c r="K62" s="19"/>
      <c r="L62" s="3"/>
    </row>
    <row r="63" spans="1:12" ht="15" customHeight="1" x14ac:dyDescent="0.25">
      <c r="A63" s="6" t="s">
        <v>58</v>
      </c>
      <c r="B63" s="28">
        <v>1.3089999999999999</v>
      </c>
      <c r="C63" s="48">
        <v>4878875.580000001</v>
      </c>
      <c r="D63" s="48">
        <v>3903100.4700000016</v>
      </c>
      <c r="E63" s="20">
        <v>55579.6729968</v>
      </c>
      <c r="F63" s="20">
        <v>43951.94</v>
      </c>
      <c r="G63" s="20">
        <v>226251.78999999998</v>
      </c>
      <c r="H63" s="7">
        <v>181001.52999999997</v>
      </c>
      <c r="I63" s="8">
        <v>0</v>
      </c>
      <c r="J63" s="13"/>
      <c r="K63" s="19"/>
      <c r="L63" s="3"/>
    </row>
    <row r="64" spans="1:12" ht="15" customHeight="1" x14ac:dyDescent="0.25">
      <c r="A64" s="6" t="s">
        <v>59</v>
      </c>
      <c r="B64" s="28">
        <v>0.45400000000000001</v>
      </c>
      <c r="C64" s="48">
        <v>1692138.6500000001</v>
      </c>
      <c r="D64" s="48">
        <v>1353710.9000000001</v>
      </c>
      <c r="E64" s="20">
        <v>18484.162796799999</v>
      </c>
      <c r="F64" s="20">
        <v>15243.850000000002</v>
      </c>
      <c r="G64" s="20">
        <v>70200.479999999981</v>
      </c>
      <c r="H64" s="7">
        <v>56160.469999999979</v>
      </c>
      <c r="I64" s="8">
        <v>0</v>
      </c>
      <c r="J64" s="13"/>
      <c r="K64" s="19"/>
      <c r="L64" s="3"/>
    </row>
    <row r="65" spans="1:12" ht="15" customHeight="1" x14ac:dyDescent="0.25">
      <c r="A65" s="6" t="s">
        <v>60</v>
      </c>
      <c r="B65" s="28">
        <v>0.316</v>
      </c>
      <c r="C65" s="48">
        <v>1177788.1300000004</v>
      </c>
      <c r="D65" s="48">
        <v>942230.51000000047</v>
      </c>
      <c r="E65" s="20">
        <v>13015.2247216</v>
      </c>
      <c r="F65" s="20">
        <v>10610.25</v>
      </c>
      <c r="G65" s="20">
        <v>84983.829999999987</v>
      </c>
      <c r="H65" s="7">
        <v>67987.139999999985</v>
      </c>
      <c r="I65" s="8">
        <v>0</v>
      </c>
      <c r="J65" s="13"/>
      <c r="K65" s="19"/>
      <c r="L65" s="3"/>
    </row>
    <row r="66" spans="1:12" ht="15" customHeight="1" x14ac:dyDescent="0.25">
      <c r="A66" s="6" t="s">
        <v>61</v>
      </c>
      <c r="B66" s="28">
        <v>0.76200000000000001</v>
      </c>
      <c r="C66" s="48">
        <v>2840109.37</v>
      </c>
      <c r="D66" s="48">
        <v>2272087.4700000002</v>
      </c>
      <c r="E66" s="20">
        <v>31033.0439616</v>
      </c>
      <c r="F66" s="20">
        <v>25585.48</v>
      </c>
      <c r="G66" s="20">
        <v>87244.29</v>
      </c>
      <c r="H66" s="7">
        <v>69795.5</v>
      </c>
      <c r="I66" s="8">
        <v>0</v>
      </c>
      <c r="J66" s="13"/>
      <c r="K66" s="19"/>
      <c r="L66" s="3"/>
    </row>
    <row r="67" spans="1:12" ht="15" customHeight="1" x14ac:dyDescent="0.25">
      <c r="A67" s="6" t="s">
        <v>62</v>
      </c>
      <c r="B67" s="28">
        <v>0.26</v>
      </c>
      <c r="C67" s="48">
        <v>969066.19000000006</v>
      </c>
      <c r="D67" s="48">
        <v>775252.96000000008</v>
      </c>
      <c r="E67" s="20">
        <v>6020.0713695999993</v>
      </c>
      <c r="F67" s="20">
        <v>8729.9599999999991</v>
      </c>
      <c r="G67" s="20">
        <v>213115.5</v>
      </c>
      <c r="H67" s="7">
        <v>170492.48</v>
      </c>
      <c r="I67" s="8">
        <v>0</v>
      </c>
      <c r="J67" s="13"/>
      <c r="K67" s="19"/>
      <c r="L67" s="3"/>
    </row>
    <row r="68" spans="1:12" ht="15" customHeight="1" x14ac:dyDescent="0.25">
      <c r="A68" s="6" t="s">
        <v>63</v>
      </c>
      <c r="B68" s="28">
        <v>0.214</v>
      </c>
      <c r="C68" s="48">
        <v>797616.0199999999</v>
      </c>
      <c r="D68" s="48">
        <v>638092.80999999982</v>
      </c>
      <c r="E68" s="20">
        <v>8860.5275791999993</v>
      </c>
      <c r="F68" s="20">
        <v>7185.42</v>
      </c>
      <c r="G68" s="20">
        <v>24368.26</v>
      </c>
      <c r="H68" s="7">
        <v>19494.68</v>
      </c>
      <c r="I68" s="8">
        <v>0</v>
      </c>
      <c r="J68" s="13"/>
      <c r="K68" s="19"/>
      <c r="L68" s="3"/>
    </row>
    <row r="69" spans="1:12" ht="15" customHeight="1" x14ac:dyDescent="0.25">
      <c r="A69" s="6" t="s">
        <v>64</v>
      </c>
      <c r="B69" s="28">
        <v>0.39100000000000001</v>
      </c>
      <c r="C69" s="48">
        <v>1457326.48</v>
      </c>
      <c r="D69" s="48">
        <v>1165861.19</v>
      </c>
      <c r="E69" s="20">
        <v>13566.358016</v>
      </c>
      <c r="F69" s="20">
        <v>13128.499999999998</v>
      </c>
      <c r="G69" s="20">
        <v>145427.97</v>
      </c>
      <c r="H69" s="7">
        <v>116342.47</v>
      </c>
      <c r="I69" s="8">
        <v>0</v>
      </c>
      <c r="J69" s="13"/>
      <c r="K69" s="19"/>
      <c r="L69" s="3"/>
    </row>
    <row r="70" spans="1:12" ht="15" customHeight="1" x14ac:dyDescent="0.25">
      <c r="A70" s="6" t="s">
        <v>65</v>
      </c>
      <c r="B70" s="28">
        <v>0.90300000000000002</v>
      </c>
      <c r="C70" s="48">
        <v>3365641.4499999997</v>
      </c>
      <c r="D70" s="48">
        <v>2692513.15</v>
      </c>
      <c r="E70" s="20">
        <v>36205.217955199994</v>
      </c>
      <c r="F70" s="20">
        <v>30319.8</v>
      </c>
      <c r="G70" s="20">
        <v>217885.93999999997</v>
      </c>
      <c r="H70" s="7">
        <v>174308.83999999997</v>
      </c>
      <c r="I70" s="8">
        <v>0</v>
      </c>
      <c r="J70" s="13"/>
      <c r="K70" s="19"/>
      <c r="L70" s="3"/>
    </row>
    <row r="71" spans="1:12" ht="15" customHeight="1" x14ac:dyDescent="0.25">
      <c r="A71" s="6" t="s">
        <v>66</v>
      </c>
      <c r="B71" s="28">
        <v>0.25900000000000001</v>
      </c>
      <c r="C71" s="48">
        <v>965339.01</v>
      </c>
      <c r="D71" s="48">
        <v>772271.18</v>
      </c>
      <c r="E71" s="20">
        <v>10598.717199999999</v>
      </c>
      <c r="F71" s="20">
        <v>8696.369999999999</v>
      </c>
      <c r="G71" s="20">
        <v>54606.73000000001</v>
      </c>
      <c r="H71" s="7">
        <v>43685.48000000001</v>
      </c>
      <c r="I71" s="8">
        <v>0</v>
      </c>
      <c r="J71" s="13"/>
      <c r="K71" s="19"/>
      <c r="L71" s="3"/>
    </row>
    <row r="72" spans="1:12" ht="15" customHeight="1" x14ac:dyDescent="0.25">
      <c r="A72" s="6" t="s">
        <v>67</v>
      </c>
      <c r="B72" s="28">
        <v>0.52500000000000002</v>
      </c>
      <c r="C72" s="48">
        <v>1956768.2800000003</v>
      </c>
      <c r="D72" s="48">
        <v>1565414.6000000003</v>
      </c>
      <c r="E72" s="20">
        <v>23105.203495999998</v>
      </c>
      <c r="F72" s="20">
        <v>17627.79</v>
      </c>
      <c r="G72" s="20">
        <v>69921.040000000008</v>
      </c>
      <c r="H72" s="7">
        <v>55936.900000000009</v>
      </c>
      <c r="I72" s="8">
        <v>0</v>
      </c>
      <c r="J72" s="13"/>
      <c r="K72" s="19"/>
      <c r="L72" s="3"/>
    </row>
    <row r="73" spans="1:12" ht="15" customHeight="1" x14ac:dyDescent="0.25">
      <c r="A73" s="6" t="s">
        <v>68</v>
      </c>
      <c r="B73" s="28">
        <v>2.34</v>
      </c>
      <c r="C73" s="48">
        <v>8721595.7399999984</v>
      </c>
      <c r="D73" s="48">
        <v>6977276.6099999985</v>
      </c>
      <c r="E73" s="20">
        <v>94752.531767999986</v>
      </c>
      <c r="F73" s="20">
        <v>78569.570000000007</v>
      </c>
      <c r="G73" s="20">
        <v>627662.60000000009</v>
      </c>
      <c r="H73" s="7">
        <v>502130.16000000009</v>
      </c>
      <c r="I73" s="8">
        <v>0</v>
      </c>
      <c r="J73" s="13"/>
      <c r="K73" s="19"/>
      <c r="L73" s="3"/>
    </row>
    <row r="74" spans="1:12" ht="15" customHeight="1" x14ac:dyDescent="0.25">
      <c r="A74" s="6" t="s">
        <v>69</v>
      </c>
      <c r="B74" s="28">
        <v>0.629</v>
      </c>
      <c r="C74" s="48">
        <v>2344394.7600000002</v>
      </c>
      <c r="D74" s="48">
        <v>1875515.7800000003</v>
      </c>
      <c r="E74" s="20">
        <v>27599.059588799999</v>
      </c>
      <c r="F74" s="20">
        <v>21119.77</v>
      </c>
      <c r="G74" s="20">
        <v>140254.49</v>
      </c>
      <c r="H74" s="7">
        <v>112203.65</v>
      </c>
      <c r="I74" s="8">
        <v>0</v>
      </c>
      <c r="J74" s="13"/>
      <c r="K74" s="19"/>
      <c r="L74" s="3"/>
    </row>
    <row r="75" spans="1:12" ht="15" customHeight="1" x14ac:dyDescent="0.25">
      <c r="A75" s="6" t="s">
        <v>70</v>
      </c>
      <c r="B75" s="28">
        <v>0.40400000000000003</v>
      </c>
      <c r="C75" s="48">
        <v>1505779.7899999998</v>
      </c>
      <c r="D75" s="48">
        <v>1204623.8299999998</v>
      </c>
      <c r="E75" s="20">
        <v>17933.029502400001</v>
      </c>
      <c r="F75" s="20">
        <v>13565</v>
      </c>
      <c r="G75" s="20">
        <v>59105.400000000009</v>
      </c>
      <c r="H75" s="7">
        <v>47284.380000000005</v>
      </c>
      <c r="I75" s="8">
        <v>0</v>
      </c>
      <c r="J75" s="13"/>
      <c r="K75" s="19"/>
      <c r="L75" s="3"/>
    </row>
    <row r="76" spans="1:12" ht="15" customHeight="1" x14ac:dyDescent="0.25">
      <c r="A76" s="6" t="s">
        <v>71</v>
      </c>
      <c r="B76" s="28">
        <v>0.80200000000000005</v>
      </c>
      <c r="C76" s="48">
        <v>2989196.4899999993</v>
      </c>
      <c r="D76" s="48">
        <v>2391357.2199999993</v>
      </c>
      <c r="E76" s="20">
        <v>36120.428217599998</v>
      </c>
      <c r="F76" s="20">
        <v>26928.539999999997</v>
      </c>
      <c r="G76" s="20">
        <v>160362.53999999998</v>
      </c>
      <c r="H76" s="7">
        <v>128290.11999999998</v>
      </c>
      <c r="I76" s="8">
        <v>0</v>
      </c>
      <c r="J76" s="13"/>
      <c r="K76" s="19"/>
      <c r="L76" s="3"/>
    </row>
    <row r="77" spans="1:12" ht="15" customHeight="1" x14ac:dyDescent="0.25">
      <c r="A77" s="6" t="s">
        <v>72</v>
      </c>
      <c r="B77" s="28">
        <v>0.23400000000000001</v>
      </c>
      <c r="C77" s="48">
        <v>872159.57999999984</v>
      </c>
      <c r="D77" s="48">
        <v>697727.6599999998</v>
      </c>
      <c r="E77" s="20">
        <v>9581.2403488</v>
      </c>
      <c r="F77" s="20">
        <v>7856.95</v>
      </c>
      <c r="G77" s="20">
        <v>66059.600000000006</v>
      </c>
      <c r="H77" s="7">
        <v>52847.73000000001</v>
      </c>
      <c r="I77" s="8">
        <v>0</v>
      </c>
      <c r="J77" s="13"/>
      <c r="K77" s="19"/>
      <c r="L77" s="3"/>
    </row>
    <row r="78" spans="1:12" ht="15" customHeight="1" x14ac:dyDescent="0.25">
      <c r="A78" s="6" t="s">
        <v>73</v>
      </c>
      <c r="B78" s="28">
        <v>1.952</v>
      </c>
      <c r="C78" s="48">
        <v>7275450.8000000007</v>
      </c>
      <c r="D78" s="48">
        <v>5820360.620000001</v>
      </c>
      <c r="E78" s="20">
        <v>80592.645588799991</v>
      </c>
      <c r="F78" s="20">
        <v>65541.78</v>
      </c>
      <c r="G78" s="20">
        <v>866948.67</v>
      </c>
      <c r="H78" s="7">
        <v>693559.01</v>
      </c>
      <c r="I78" s="8">
        <v>0</v>
      </c>
      <c r="J78" s="13"/>
      <c r="K78" s="19"/>
      <c r="L78" s="3"/>
    </row>
    <row r="79" spans="1:12" ht="15" customHeight="1" x14ac:dyDescent="0.25">
      <c r="A79" s="6" t="s">
        <v>74</v>
      </c>
      <c r="B79" s="28">
        <v>0.29699999999999999</v>
      </c>
      <c r="C79" s="48">
        <v>1106971.79</v>
      </c>
      <c r="D79" s="48">
        <v>885577.43</v>
      </c>
      <c r="E79" s="20">
        <v>13227.1990656</v>
      </c>
      <c r="F79" s="20">
        <v>9972.2900000000009</v>
      </c>
      <c r="G79" s="20">
        <v>53785.909999999989</v>
      </c>
      <c r="H79" s="7">
        <v>43028.80999999999</v>
      </c>
      <c r="I79" s="8">
        <v>0</v>
      </c>
      <c r="J79" s="13"/>
      <c r="K79" s="19"/>
      <c r="L79" s="3"/>
    </row>
    <row r="80" spans="1:12" ht="15" customHeight="1" x14ac:dyDescent="0.25">
      <c r="A80" s="6" t="s">
        <v>75</v>
      </c>
      <c r="B80" s="28">
        <v>14.689</v>
      </c>
      <c r="C80" s="48">
        <v>54748512.750000007</v>
      </c>
      <c r="D80" s="48">
        <v>43798810.210000008</v>
      </c>
      <c r="E80" s="20">
        <v>662419.82499999995</v>
      </c>
      <c r="F80" s="20">
        <v>493208.68</v>
      </c>
      <c r="G80" s="20">
        <v>2975921.9</v>
      </c>
      <c r="H80" s="7">
        <v>2380737.58</v>
      </c>
      <c r="I80" s="8">
        <v>0</v>
      </c>
      <c r="J80" s="13"/>
      <c r="K80" s="19"/>
      <c r="L80" s="3"/>
    </row>
    <row r="81" spans="1:12" ht="15" customHeight="1" x14ac:dyDescent="0.25">
      <c r="A81" s="6" t="s">
        <v>76</v>
      </c>
      <c r="B81" s="28">
        <v>0.72799999999999998</v>
      </c>
      <c r="C81" s="48">
        <v>2713385.3500000006</v>
      </c>
      <c r="D81" s="48">
        <v>2170708.2700000005</v>
      </c>
      <c r="E81" s="20">
        <v>30609.0952736</v>
      </c>
      <c r="F81" s="20">
        <v>24443.86</v>
      </c>
      <c r="G81" s="20">
        <v>95831.34</v>
      </c>
      <c r="H81" s="7">
        <v>76665.159999999989</v>
      </c>
      <c r="I81" s="8">
        <v>0</v>
      </c>
      <c r="J81" s="13"/>
      <c r="K81" s="19"/>
      <c r="L81" s="3"/>
    </row>
    <row r="82" spans="1:12" ht="15" customHeight="1" x14ac:dyDescent="0.25">
      <c r="A82" s="6" t="s">
        <v>77</v>
      </c>
      <c r="B82" s="28">
        <v>0.48599999999999999</v>
      </c>
      <c r="C82" s="48">
        <v>1811408.3599999996</v>
      </c>
      <c r="D82" s="48">
        <v>1449126.6799999997</v>
      </c>
      <c r="E82" s="20">
        <v>20815.8805808</v>
      </c>
      <c r="F82" s="20">
        <v>16318.289999999999</v>
      </c>
      <c r="G82" s="20">
        <v>138561.16</v>
      </c>
      <c r="H82" s="7">
        <v>110849</v>
      </c>
      <c r="I82" s="8">
        <v>0</v>
      </c>
      <c r="J82" s="13"/>
      <c r="K82" s="19"/>
      <c r="L82" s="3"/>
    </row>
    <row r="83" spans="1:12" ht="15" customHeight="1" x14ac:dyDescent="0.25">
      <c r="A83" s="6" t="s">
        <v>78</v>
      </c>
      <c r="B83" s="28">
        <v>0.61899999999999999</v>
      </c>
      <c r="C83" s="48">
        <v>2307122.9799999995</v>
      </c>
      <c r="D83" s="48">
        <v>1845698.3799999994</v>
      </c>
      <c r="E83" s="20">
        <v>29125.2748656</v>
      </c>
      <c r="F83" s="20">
        <v>20784.009999999998</v>
      </c>
      <c r="G83" s="20">
        <v>214933.30000000005</v>
      </c>
      <c r="H83" s="7">
        <v>171946.69000000006</v>
      </c>
      <c r="I83" s="8">
        <v>0</v>
      </c>
      <c r="J83" s="13"/>
      <c r="K83" s="19"/>
      <c r="L83" s="3"/>
    </row>
    <row r="84" spans="1:12" ht="15" customHeight="1" x14ac:dyDescent="0.25">
      <c r="A84" s="6" t="s">
        <v>79</v>
      </c>
      <c r="B84" s="28">
        <v>2.823</v>
      </c>
      <c r="C84" s="48">
        <v>10521822.549999999</v>
      </c>
      <c r="D84" s="48">
        <v>8417458.0499999989</v>
      </c>
      <c r="E84" s="20">
        <v>126633.4731056</v>
      </c>
      <c r="F84" s="20">
        <v>94787.12000000001</v>
      </c>
      <c r="G84" s="20">
        <v>741251.82</v>
      </c>
      <c r="H84" s="7">
        <v>593001.54</v>
      </c>
      <c r="I84" s="8">
        <v>0</v>
      </c>
      <c r="J84" s="13"/>
      <c r="K84" s="19"/>
      <c r="L84" s="3"/>
    </row>
    <row r="85" spans="1:12" ht="15" customHeight="1" x14ac:dyDescent="0.25">
      <c r="A85" s="6" t="s">
        <v>80</v>
      </c>
      <c r="B85" s="28">
        <v>0.313</v>
      </c>
      <c r="C85" s="48">
        <v>1166606.6099999999</v>
      </c>
      <c r="D85" s="48">
        <v>933285.29999999981</v>
      </c>
      <c r="E85" s="20">
        <v>13523.9631472</v>
      </c>
      <c r="F85" s="20">
        <v>10509.52</v>
      </c>
      <c r="G85" s="20">
        <v>51652.65</v>
      </c>
      <c r="H85" s="7">
        <v>41322.19</v>
      </c>
      <c r="I85" s="8">
        <v>0</v>
      </c>
      <c r="J85" s="13"/>
      <c r="K85" s="19"/>
      <c r="L85" s="3"/>
    </row>
    <row r="86" spans="1:12" ht="15" customHeight="1" x14ac:dyDescent="0.25">
      <c r="A86" s="6" t="s">
        <v>81</v>
      </c>
      <c r="B86" s="28">
        <v>0.64300000000000002</v>
      </c>
      <c r="C86" s="48">
        <v>2396575.25</v>
      </c>
      <c r="D86" s="48">
        <v>1917260.19</v>
      </c>
      <c r="E86" s="20">
        <v>27895.823670399997</v>
      </c>
      <c r="F86" s="20">
        <v>21589.840000000004</v>
      </c>
      <c r="G86" s="20">
        <v>102413.42000000001</v>
      </c>
      <c r="H86" s="7">
        <v>81930.800000000017</v>
      </c>
      <c r="I86" s="8">
        <v>0</v>
      </c>
      <c r="J86" s="13"/>
      <c r="K86" s="19"/>
      <c r="L86" s="3"/>
    </row>
    <row r="87" spans="1:12" ht="15" customHeight="1" x14ac:dyDescent="0.25">
      <c r="A87" s="6" t="s">
        <v>82</v>
      </c>
      <c r="B87" s="28">
        <v>4.97</v>
      </c>
      <c r="C87" s="48">
        <v>18524072.999999996</v>
      </c>
      <c r="D87" s="48">
        <v>14819258.399999997</v>
      </c>
      <c r="E87" s="20">
        <v>214348.4566528</v>
      </c>
      <c r="F87" s="20">
        <v>166876.37999999998</v>
      </c>
      <c r="G87" s="20">
        <v>3308572.0600000005</v>
      </c>
      <c r="H87" s="7">
        <v>2646857.7400000002</v>
      </c>
      <c r="I87" s="8">
        <v>0</v>
      </c>
      <c r="J87" s="13"/>
      <c r="K87" s="19"/>
      <c r="L87" s="3"/>
    </row>
    <row r="88" spans="1:12" ht="15" customHeight="1" x14ac:dyDescent="0.25">
      <c r="A88" s="9" t="s">
        <v>83</v>
      </c>
      <c r="B88" s="28">
        <v>13.843</v>
      </c>
      <c r="C88" s="49">
        <v>51595320.259999998</v>
      </c>
      <c r="D88" s="49">
        <v>41276256.390000001</v>
      </c>
      <c r="E88" s="21">
        <v>626680.95060159999</v>
      </c>
      <c r="F88" s="21">
        <v>464802.73</v>
      </c>
      <c r="G88" s="21">
        <v>3806159.68</v>
      </c>
      <c r="H88" s="10">
        <v>3044927.8000000003</v>
      </c>
      <c r="I88" s="11">
        <v>0</v>
      </c>
      <c r="J88" s="13"/>
      <c r="K88" s="19"/>
      <c r="L88" s="3"/>
    </row>
    <row r="89" spans="1:12" ht="17.25" customHeight="1" x14ac:dyDescent="0.25">
      <c r="A89" s="22" t="s">
        <v>0</v>
      </c>
      <c r="B89" s="27">
        <v>1.0000000000000002</v>
      </c>
      <c r="C89" s="23">
        <f>SUM(C11:C88)</f>
        <v>372717766.6500001</v>
      </c>
      <c r="D89" s="23">
        <f t="shared" ref="D89:I89" si="0">SUM(D11:D88)</f>
        <v>298174213.39000005</v>
      </c>
      <c r="E89" s="23">
        <f t="shared" si="0"/>
        <v>4239486.88</v>
      </c>
      <c r="F89" s="23">
        <f t="shared" si="0"/>
        <v>3357673.63</v>
      </c>
      <c r="G89" s="23">
        <f t="shared" si="0"/>
        <v>28547590.139999993</v>
      </c>
      <c r="H89" s="23">
        <f t="shared" si="0"/>
        <v>22838078.070000004</v>
      </c>
      <c r="I89" s="23">
        <f t="shared" si="0"/>
        <v>0</v>
      </c>
      <c r="J89" s="13"/>
      <c r="K89" s="19"/>
    </row>
    <row r="90" spans="1:12" ht="15" customHeight="1" x14ac:dyDescent="0.2">
      <c r="A90" s="24"/>
      <c r="B90" s="26"/>
      <c r="C90" s="24"/>
      <c r="D90" s="24"/>
      <c r="E90" s="24"/>
      <c r="F90" s="24"/>
      <c r="G90" s="24"/>
      <c r="H90" s="24"/>
    </row>
    <row r="91" spans="1:12" ht="15" customHeight="1" x14ac:dyDescent="0.2">
      <c r="A91" s="24"/>
      <c r="B91" s="26"/>
      <c r="C91" s="24"/>
      <c r="D91" s="24"/>
      <c r="E91" s="24"/>
      <c r="F91" s="24"/>
      <c r="G91" s="24"/>
      <c r="H91" s="24"/>
    </row>
    <row r="92" spans="1:12" ht="15" customHeight="1" x14ac:dyDescent="0.2">
      <c r="A92" s="24"/>
      <c r="B92" s="26"/>
      <c r="C92" s="24"/>
      <c r="D92" s="24"/>
      <c r="E92" s="24"/>
      <c r="F92" s="24"/>
      <c r="G92" s="24"/>
      <c r="H92" s="24"/>
    </row>
    <row r="93" spans="1:12" ht="15" customHeight="1" x14ac:dyDescent="0.2">
      <c r="A93" s="24"/>
      <c r="B93" s="26"/>
      <c r="C93" s="24"/>
      <c r="D93" s="24"/>
      <c r="E93" s="24"/>
      <c r="F93" s="24"/>
      <c r="G93" s="24"/>
      <c r="H93" s="24"/>
    </row>
    <row r="94" spans="1:12" ht="15" customHeight="1" x14ac:dyDescent="0.2">
      <c r="A94" s="24"/>
      <c r="B94" s="26"/>
      <c r="C94" s="24"/>
      <c r="D94" s="24"/>
      <c r="E94" s="24"/>
      <c r="F94" s="24"/>
      <c r="G94" s="24"/>
      <c r="H94" s="24"/>
    </row>
    <row r="95" spans="1:12" ht="15" customHeight="1" x14ac:dyDescent="0.2">
      <c r="A95" s="24"/>
      <c r="B95" s="26"/>
      <c r="C95" s="24"/>
      <c r="D95" s="24"/>
      <c r="E95" s="24"/>
      <c r="F95" s="24"/>
      <c r="G95" s="24"/>
      <c r="H95" s="24"/>
    </row>
    <row r="96" spans="1:12" ht="15" customHeight="1" x14ac:dyDescent="0.2">
      <c r="A96" s="24"/>
      <c r="B96" s="26"/>
      <c r="C96" s="24"/>
      <c r="D96" s="24"/>
      <c r="E96" s="24"/>
      <c r="F96" s="24"/>
      <c r="G96" s="24"/>
      <c r="H96" s="24"/>
    </row>
    <row r="97" spans="1:8" ht="15" customHeight="1" x14ac:dyDescent="0.2">
      <c r="A97" s="24"/>
      <c r="B97" s="26"/>
      <c r="C97" s="24"/>
      <c r="D97" s="24"/>
      <c r="E97" s="24"/>
      <c r="F97" s="24"/>
      <c r="G97" s="24"/>
      <c r="H97" s="24"/>
    </row>
    <row r="98" spans="1:8" ht="15" customHeight="1" x14ac:dyDescent="0.2">
      <c r="A98" s="24"/>
      <c r="B98" s="26"/>
      <c r="C98" s="24"/>
      <c r="D98" s="24"/>
      <c r="E98" s="24"/>
      <c r="F98" s="24"/>
      <c r="G98" s="24"/>
      <c r="H98" s="24"/>
    </row>
    <row r="99" spans="1:8" ht="15" customHeight="1" x14ac:dyDescent="0.2">
      <c r="A99" s="24"/>
      <c r="B99" s="26"/>
      <c r="C99" s="24"/>
      <c r="D99" s="24"/>
      <c r="E99" s="24"/>
      <c r="F99" s="24"/>
      <c r="G99" s="24"/>
      <c r="H99" s="24"/>
    </row>
    <row r="100" spans="1:8" ht="15" customHeight="1" x14ac:dyDescent="0.2">
      <c r="A100" s="24"/>
      <c r="B100" s="26"/>
      <c r="C100" s="24"/>
      <c r="D100" s="24"/>
      <c r="E100" s="24"/>
      <c r="F100" s="24"/>
      <c r="G100" s="24"/>
      <c r="H100" s="24"/>
    </row>
    <row r="101" spans="1:8" ht="15" customHeight="1" x14ac:dyDescent="0.2">
      <c r="A101" s="24"/>
      <c r="B101" s="26"/>
      <c r="C101" s="24"/>
      <c r="D101" s="24"/>
      <c r="E101" s="24"/>
      <c r="F101" s="24"/>
      <c r="G101" s="24"/>
      <c r="H101" s="24"/>
    </row>
    <row r="102" spans="1:8" s="24" customFormat="1" ht="15" customHeight="1" x14ac:dyDescent="0.2">
      <c r="B102" s="26"/>
    </row>
    <row r="103" spans="1:8" s="24" customFormat="1" ht="15" customHeight="1" x14ac:dyDescent="0.2">
      <c r="B103" s="26"/>
    </row>
    <row r="104" spans="1:8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</row>
    <row r="105" spans="1:8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</row>
    <row r="106" spans="1:8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</row>
    <row r="107" spans="1:8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</row>
    <row r="108" spans="1:8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</row>
    <row r="109" spans="1:8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</row>
    <row r="110" spans="1:8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</row>
    <row r="111" spans="1:8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</row>
    <row r="112" spans="1:8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</row>
    <row r="113" spans="1:8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</row>
    <row r="114" spans="1:8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</row>
    <row r="115" spans="1:8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</row>
    <row r="116" spans="1:8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</row>
    <row r="117" spans="1:8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</row>
    <row r="118" spans="1:8" ht="15" customHeight="1" x14ac:dyDescent="0.2">
      <c r="C118" s="14"/>
      <c r="D118" s="14"/>
    </row>
    <row r="119" spans="1:8" ht="15" customHeight="1" x14ac:dyDescent="0.2">
      <c r="C119" s="14"/>
      <c r="D119" s="14"/>
    </row>
    <row r="120" spans="1:8" ht="15" customHeight="1" x14ac:dyDescent="0.2">
      <c r="C120" s="14"/>
      <c r="D120" s="14"/>
    </row>
    <row r="121" spans="1:8" ht="15" customHeight="1" x14ac:dyDescent="0.2">
      <c r="C121" s="14"/>
      <c r="D121" s="14"/>
    </row>
    <row r="122" spans="1:8" ht="15" customHeight="1" x14ac:dyDescent="0.2">
      <c r="C122" s="14"/>
      <c r="D122" s="14"/>
    </row>
    <row r="123" spans="1:8" ht="15" customHeight="1" x14ac:dyDescent="0.2">
      <c r="C123" s="14"/>
      <c r="D123" s="14"/>
    </row>
  </sheetData>
  <mergeCells count="13">
    <mergeCell ref="A8:D8"/>
    <mergeCell ref="A2:I2"/>
    <mergeCell ref="A3:I3"/>
    <mergeCell ref="A4:I4"/>
    <mergeCell ref="A5:I5"/>
    <mergeCell ref="A6:I6"/>
    <mergeCell ref="O17:AB17"/>
    <mergeCell ref="A9:A10"/>
    <mergeCell ref="B9:B10"/>
    <mergeCell ref="C9:D9"/>
    <mergeCell ref="E9:F9"/>
    <mergeCell ref="G9:H9"/>
    <mergeCell ref="I9:I10"/>
  </mergeCells>
  <pageMargins left="0" right="0" top="0" bottom="0" header="0" footer="0"/>
  <pageSetup paperSize="189" scale="58" fitToHeight="2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15"/>
  <sheetViews>
    <sheetView showGridLines="0" tabSelected="1" view="pageBreakPreview" zoomScaleNormal="100" zoomScaleSheetLayoutView="100" workbookViewId="0">
      <pane ySplit="10" topLeftCell="A86" activePane="bottomLeft" state="frozen"/>
      <selection activeCell="A11" sqref="A11"/>
      <selection pane="bottomLeft" activeCell="L6" sqref="L6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7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7"/>
      <c r="M4" s="2"/>
      <c r="N4" s="12"/>
    </row>
    <row r="5" spans="1:14" ht="15" customHeight="1" x14ac:dyDescent="0.25">
      <c r="A5" s="51" t="s">
        <v>104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0"/>
    </row>
    <row r="6" spans="1:14" ht="15" customHeight="1" x14ac:dyDescent="0.25">
      <c r="A6" s="51" t="s">
        <v>107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52" t="s">
        <v>91</v>
      </c>
      <c r="K9" s="53"/>
      <c r="L9" s="16"/>
    </row>
    <row r="10" spans="1:14" s="17" customFormat="1" ht="15" customHeight="1" x14ac:dyDescent="0.25">
      <c r="A10" s="56"/>
      <c r="B10" s="56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7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47">
        <v>2756581.5600000005</v>
      </c>
      <c r="D11" s="47">
        <v>2205265.2500000005</v>
      </c>
      <c r="E11" s="58">
        <v>37902.551912299998</v>
      </c>
      <c r="F11" s="58">
        <v>28874.870000000003</v>
      </c>
      <c r="G11" s="58">
        <v>238037.91000000003</v>
      </c>
      <c r="H11" s="58">
        <v>190430.41000000003</v>
      </c>
      <c r="I11" s="58">
        <v>0</v>
      </c>
      <c r="J11" s="58">
        <v>0</v>
      </c>
      <c r="K11" s="5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48">
        <v>1061961.72</v>
      </c>
      <c r="D12" s="48">
        <v>849569.37</v>
      </c>
      <c r="E12" s="59">
        <v>14394.004602699997</v>
      </c>
      <c r="F12" s="59">
        <v>11123.93</v>
      </c>
      <c r="G12" s="59">
        <v>59448.66</v>
      </c>
      <c r="H12" s="59">
        <v>47559.020000000004</v>
      </c>
      <c r="I12" s="59">
        <v>0</v>
      </c>
      <c r="J12" s="59">
        <v>0</v>
      </c>
      <c r="K12" s="59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48">
        <v>1732278.0199999998</v>
      </c>
      <c r="D13" s="48">
        <v>1385822.42</v>
      </c>
      <c r="E13" s="59">
        <v>20121.722697199999</v>
      </c>
      <c r="F13" s="59">
        <v>18145.41</v>
      </c>
      <c r="G13" s="59">
        <v>85981.26</v>
      </c>
      <c r="H13" s="59">
        <v>68785.09</v>
      </c>
      <c r="I13" s="59">
        <v>0</v>
      </c>
      <c r="J13" s="59">
        <v>0</v>
      </c>
      <c r="K13" s="59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48">
        <v>1762404.5899999999</v>
      </c>
      <c r="D14" s="48">
        <v>1409923.6799999997</v>
      </c>
      <c r="E14" s="59">
        <v>24803.509661399999</v>
      </c>
      <c r="F14" s="59">
        <v>18460.980000000003</v>
      </c>
      <c r="G14" s="59">
        <v>174770.14</v>
      </c>
      <c r="H14" s="59">
        <v>139816.19</v>
      </c>
      <c r="I14" s="59">
        <v>0</v>
      </c>
      <c r="J14" s="59">
        <v>0</v>
      </c>
      <c r="K14" s="59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48">
        <v>1724746.36</v>
      </c>
      <c r="D15" s="48">
        <v>1379797.08</v>
      </c>
      <c r="E15" s="59">
        <v>23259.516088100001</v>
      </c>
      <c r="F15" s="59">
        <v>18066.52</v>
      </c>
      <c r="G15" s="59">
        <v>226461.34999999998</v>
      </c>
      <c r="H15" s="59">
        <v>181169.16999999998</v>
      </c>
      <c r="I15" s="59">
        <v>0</v>
      </c>
      <c r="J15" s="59">
        <v>0</v>
      </c>
      <c r="K15" s="59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48">
        <v>866138.99999999988</v>
      </c>
      <c r="D16" s="48">
        <v>692911.2</v>
      </c>
      <c r="E16" s="59">
        <v>11256.211211799999</v>
      </c>
      <c r="F16" s="59">
        <v>9072.7100000000009</v>
      </c>
      <c r="G16" s="59">
        <v>31667.709999999995</v>
      </c>
      <c r="H16" s="59">
        <v>25334.249999999996</v>
      </c>
      <c r="I16" s="59">
        <v>0</v>
      </c>
      <c r="J16" s="59">
        <v>0</v>
      </c>
      <c r="K16" s="59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48">
        <v>16023571.610000001</v>
      </c>
      <c r="D17" s="48">
        <v>12818857.290000003</v>
      </c>
      <c r="E17" s="59">
        <v>156790.05705639999</v>
      </c>
      <c r="F17" s="59">
        <v>167845.04</v>
      </c>
      <c r="G17" s="59">
        <v>249698.86000000004</v>
      </c>
      <c r="H17" s="59">
        <v>199759.17000000004</v>
      </c>
      <c r="I17" s="59">
        <v>0</v>
      </c>
      <c r="J17" s="59">
        <v>0</v>
      </c>
      <c r="K17" s="59">
        <v>0</v>
      </c>
      <c r="L17" s="13"/>
      <c r="M17" s="19"/>
      <c r="N17" s="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5" customHeight="1" x14ac:dyDescent="0.25">
      <c r="A18" s="6" t="s">
        <v>15</v>
      </c>
      <c r="B18" s="28">
        <v>0.188</v>
      </c>
      <c r="C18" s="48">
        <v>707974.48</v>
      </c>
      <c r="D18" s="48">
        <v>566379.6</v>
      </c>
      <c r="E18" s="59">
        <v>9214.1551954999995</v>
      </c>
      <c r="F18" s="59">
        <v>7415.95</v>
      </c>
      <c r="G18" s="59">
        <v>106189.34000000001</v>
      </c>
      <c r="H18" s="59">
        <v>84951.550000000017</v>
      </c>
      <c r="I18" s="59">
        <v>0</v>
      </c>
      <c r="J18" s="59">
        <v>0</v>
      </c>
      <c r="K18" s="59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48">
        <v>14261167.029999997</v>
      </c>
      <c r="D19" s="48">
        <v>11408933.609999998</v>
      </c>
      <c r="E19" s="59">
        <v>145533.8458446</v>
      </c>
      <c r="F19" s="59">
        <v>149384.06</v>
      </c>
      <c r="G19" s="59">
        <v>587427.28</v>
      </c>
      <c r="H19" s="59">
        <v>469941.91000000003</v>
      </c>
      <c r="I19" s="59">
        <v>0</v>
      </c>
      <c r="J19" s="59">
        <v>0</v>
      </c>
      <c r="K19" s="59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48">
        <v>1220126.2399999998</v>
      </c>
      <c r="D20" s="48">
        <v>976100.97999999975</v>
      </c>
      <c r="E20" s="59">
        <v>17631.410482199997</v>
      </c>
      <c r="F20" s="59">
        <v>12780.68</v>
      </c>
      <c r="G20" s="59">
        <v>64288.88</v>
      </c>
      <c r="H20" s="59">
        <v>51431.18</v>
      </c>
      <c r="I20" s="59">
        <v>0</v>
      </c>
      <c r="J20" s="59">
        <v>0</v>
      </c>
      <c r="K20" s="59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48">
        <v>2233132.2999999998</v>
      </c>
      <c r="D21" s="48">
        <v>1786505.8299999998</v>
      </c>
      <c r="E21" s="59">
        <v>30232.390290099996</v>
      </c>
      <c r="F21" s="59">
        <v>23391.8</v>
      </c>
      <c r="G21" s="59">
        <v>351014.70000000007</v>
      </c>
      <c r="H21" s="59">
        <v>280811.84000000008</v>
      </c>
      <c r="I21" s="59">
        <v>0</v>
      </c>
      <c r="J21" s="59">
        <v>0</v>
      </c>
      <c r="K21" s="59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48">
        <v>3328986.44</v>
      </c>
      <c r="D22" s="48">
        <v>2663189.16</v>
      </c>
      <c r="E22" s="59">
        <v>51250.62538469999</v>
      </c>
      <c r="F22" s="59">
        <v>34870.75</v>
      </c>
      <c r="G22" s="59">
        <v>486533.84000000008</v>
      </c>
      <c r="H22" s="59">
        <v>389227.14000000007</v>
      </c>
      <c r="I22" s="59">
        <v>0</v>
      </c>
      <c r="J22" s="59">
        <v>0</v>
      </c>
      <c r="K22" s="59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48">
        <v>1577879.32</v>
      </c>
      <c r="D23" s="48">
        <v>1262303.4700000002</v>
      </c>
      <c r="E23" s="59">
        <v>19673.466498500002</v>
      </c>
      <c r="F23" s="59">
        <v>16528.11</v>
      </c>
      <c r="G23" s="59">
        <v>85487.53</v>
      </c>
      <c r="H23" s="59">
        <v>68390.100000000006</v>
      </c>
      <c r="I23" s="59">
        <v>0</v>
      </c>
      <c r="J23" s="59">
        <v>0</v>
      </c>
      <c r="K23" s="59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48">
        <v>628892.23</v>
      </c>
      <c r="D24" s="48">
        <v>503113.79</v>
      </c>
      <c r="E24" s="59">
        <v>8765.8989967999987</v>
      </c>
      <c r="F24" s="59">
        <v>6587.58</v>
      </c>
      <c r="G24" s="59">
        <v>302978.14999999991</v>
      </c>
      <c r="H24" s="59">
        <v>242382.59999999992</v>
      </c>
      <c r="I24" s="59">
        <v>0</v>
      </c>
      <c r="J24" s="59">
        <v>0</v>
      </c>
      <c r="K24" s="59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48">
        <v>1566581.8499999996</v>
      </c>
      <c r="D25" s="48">
        <v>1253265.4799999997</v>
      </c>
      <c r="E25" s="59">
        <v>20968.428850299999</v>
      </c>
      <c r="F25" s="59">
        <v>16409.77</v>
      </c>
      <c r="G25" s="59">
        <v>106088.75999999998</v>
      </c>
      <c r="H25" s="59">
        <v>84871.079999999973</v>
      </c>
      <c r="I25" s="59">
        <v>0</v>
      </c>
      <c r="J25" s="59">
        <v>0</v>
      </c>
      <c r="K25" s="59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48">
        <v>10382370.619999999</v>
      </c>
      <c r="D26" s="48">
        <v>8305896.4899999984</v>
      </c>
      <c r="E26" s="59">
        <v>154997.03226159999</v>
      </c>
      <c r="F26" s="59">
        <v>108754.13</v>
      </c>
      <c r="G26" s="59">
        <v>1748122.38</v>
      </c>
      <c r="H26" s="59">
        <v>1398497.9999999998</v>
      </c>
      <c r="I26" s="59">
        <v>0</v>
      </c>
      <c r="J26" s="59">
        <v>0</v>
      </c>
      <c r="K26" s="59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48">
        <v>26820182.660000004</v>
      </c>
      <c r="D27" s="48">
        <v>21456146.160000004</v>
      </c>
      <c r="E27" s="59">
        <v>363535.77714569995</v>
      </c>
      <c r="F27" s="59">
        <v>280938.31</v>
      </c>
      <c r="G27" s="59">
        <v>4066690.8400000008</v>
      </c>
      <c r="H27" s="59">
        <v>3253352.7600000007</v>
      </c>
      <c r="I27" s="59">
        <v>0</v>
      </c>
      <c r="J27" s="59">
        <v>0</v>
      </c>
      <c r="K27" s="59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48">
        <v>3121866.2499999995</v>
      </c>
      <c r="D28" s="48">
        <v>2497492.9899999993</v>
      </c>
      <c r="E28" s="59">
        <v>44775.813625699993</v>
      </c>
      <c r="F28" s="59">
        <v>32701.19</v>
      </c>
      <c r="G28" s="59">
        <v>518897.97</v>
      </c>
      <c r="H28" s="59">
        <v>415118.44999999995</v>
      </c>
      <c r="I28" s="59">
        <v>0</v>
      </c>
      <c r="J28" s="59">
        <v>0</v>
      </c>
      <c r="K28" s="59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48">
        <v>8062624.4000000004</v>
      </c>
      <c r="D29" s="48">
        <v>6450099.5200000005</v>
      </c>
      <c r="E29" s="59">
        <v>111167.53727760001</v>
      </c>
      <c r="F29" s="59">
        <v>84455.06</v>
      </c>
      <c r="G29" s="59">
        <v>1143004.46</v>
      </c>
      <c r="H29" s="59">
        <v>914403.64999999991</v>
      </c>
      <c r="I29" s="59">
        <v>0</v>
      </c>
      <c r="J29" s="59">
        <v>0</v>
      </c>
      <c r="K29" s="59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48">
        <v>2865790.3699999996</v>
      </c>
      <c r="D30" s="48">
        <v>2292632.3099999996</v>
      </c>
      <c r="E30" s="59">
        <v>39546.157974200003</v>
      </c>
      <c r="F30" s="59">
        <v>30018.82</v>
      </c>
      <c r="G30" s="59">
        <v>133472.91000000003</v>
      </c>
      <c r="H30" s="59">
        <v>106778.45000000003</v>
      </c>
      <c r="I30" s="59">
        <v>0</v>
      </c>
      <c r="J30" s="59">
        <v>0</v>
      </c>
      <c r="K30" s="59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48">
        <v>1525157.8299999996</v>
      </c>
      <c r="D31" s="48">
        <v>1220126.2599999998</v>
      </c>
      <c r="E31" s="59">
        <v>22910.872378</v>
      </c>
      <c r="F31" s="59">
        <v>15975.85</v>
      </c>
      <c r="G31" s="59">
        <v>109219.65000000001</v>
      </c>
      <c r="H31" s="59">
        <v>87375.83</v>
      </c>
      <c r="I31" s="59">
        <v>0</v>
      </c>
      <c r="J31" s="59">
        <v>0</v>
      </c>
      <c r="K31" s="59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48">
        <v>677847.90999999992</v>
      </c>
      <c r="D32" s="48">
        <v>542278.32999999996</v>
      </c>
      <c r="E32" s="59">
        <v>9064.7364625999999</v>
      </c>
      <c r="F32" s="59">
        <v>7100.380000000001</v>
      </c>
      <c r="G32" s="59">
        <v>27441.16</v>
      </c>
      <c r="H32" s="59">
        <v>21953</v>
      </c>
      <c r="I32" s="59">
        <v>0</v>
      </c>
      <c r="J32" s="59">
        <v>0</v>
      </c>
      <c r="K32" s="59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48">
        <v>4545346.88</v>
      </c>
      <c r="D33" s="48">
        <v>3636277.51</v>
      </c>
      <c r="E33" s="59">
        <v>63154.317772399998</v>
      </c>
      <c r="F33" s="59">
        <v>47611.98</v>
      </c>
      <c r="G33" s="59">
        <v>442211.15</v>
      </c>
      <c r="H33" s="59">
        <v>353769.01</v>
      </c>
      <c r="I33" s="59">
        <v>0</v>
      </c>
      <c r="J33" s="59">
        <v>0</v>
      </c>
      <c r="K33" s="59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48">
        <v>971582.02</v>
      </c>
      <c r="D34" s="48">
        <v>777265.64</v>
      </c>
      <c r="E34" s="59">
        <v>13447.685960999999</v>
      </c>
      <c r="F34" s="59">
        <v>10177.209999999999</v>
      </c>
      <c r="G34" s="59">
        <v>153050.49000000002</v>
      </c>
      <c r="H34" s="59">
        <v>122440.48000000003</v>
      </c>
      <c r="I34" s="59">
        <v>0</v>
      </c>
      <c r="J34" s="59">
        <v>0</v>
      </c>
      <c r="K34" s="59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48">
        <v>2636075.23</v>
      </c>
      <c r="D35" s="48">
        <v>2108860.17</v>
      </c>
      <c r="E35" s="59">
        <v>34565.533544199992</v>
      </c>
      <c r="F35" s="59">
        <v>27612.590000000004</v>
      </c>
      <c r="G35" s="59">
        <v>102803.3</v>
      </c>
      <c r="H35" s="59">
        <v>82242.720000000001</v>
      </c>
      <c r="I35" s="59">
        <v>0</v>
      </c>
      <c r="J35" s="59">
        <v>0</v>
      </c>
      <c r="K35" s="59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48">
        <v>1009240.24</v>
      </c>
      <c r="D36" s="48">
        <v>807392.16999999993</v>
      </c>
      <c r="E36" s="59">
        <v>14244.585869799997</v>
      </c>
      <c r="F36" s="59">
        <v>10571.68</v>
      </c>
      <c r="G36" s="59">
        <v>125005.07</v>
      </c>
      <c r="H36" s="59">
        <v>100004.14000000001</v>
      </c>
      <c r="I36" s="59">
        <v>0</v>
      </c>
      <c r="J36" s="59">
        <v>0</v>
      </c>
      <c r="K36" s="59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48">
        <v>1841486.8399999999</v>
      </c>
      <c r="D37" s="48">
        <v>1473189.48</v>
      </c>
      <c r="E37" s="59">
        <v>21815.135003399999</v>
      </c>
      <c r="F37" s="59">
        <v>19289.36</v>
      </c>
      <c r="G37" s="59">
        <v>121886.06999999999</v>
      </c>
      <c r="H37" s="59">
        <v>97508.93</v>
      </c>
      <c r="I37" s="59">
        <v>0</v>
      </c>
      <c r="J37" s="59">
        <v>0</v>
      </c>
      <c r="K37" s="59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48">
        <v>1269081.93</v>
      </c>
      <c r="D38" s="48">
        <v>1015265.5499999999</v>
      </c>
      <c r="E38" s="59">
        <v>17880.441703699998</v>
      </c>
      <c r="F38" s="59">
        <v>13293.489999999998</v>
      </c>
      <c r="G38" s="59">
        <v>337737.37</v>
      </c>
      <c r="H38" s="59">
        <v>270189.98</v>
      </c>
      <c r="I38" s="59">
        <v>0</v>
      </c>
      <c r="J38" s="59">
        <v>0</v>
      </c>
      <c r="K38" s="59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48">
        <v>2730220.79</v>
      </c>
      <c r="D39" s="48">
        <v>2184176.63</v>
      </c>
      <c r="E39" s="59">
        <v>40442.670371599997</v>
      </c>
      <c r="F39" s="59">
        <v>28598.739999999998</v>
      </c>
      <c r="G39" s="59">
        <v>2244446.79</v>
      </c>
      <c r="H39" s="59">
        <v>1795557.51</v>
      </c>
      <c r="I39" s="59">
        <v>0</v>
      </c>
      <c r="J39" s="59">
        <v>0</v>
      </c>
      <c r="K39" s="59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48">
        <v>1254018.6599999999</v>
      </c>
      <c r="D40" s="48">
        <v>1003214.9099999999</v>
      </c>
      <c r="E40" s="59">
        <v>18527.922879599999</v>
      </c>
      <c r="F40" s="59">
        <v>13135.7</v>
      </c>
      <c r="G40" s="59">
        <v>319542.73</v>
      </c>
      <c r="H40" s="59">
        <v>255634.25999999998</v>
      </c>
      <c r="I40" s="59">
        <v>0</v>
      </c>
      <c r="J40" s="59">
        <v>0</v>
      </c>
      <c r="K40" s="59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48">
        <v>854841.53</v>
      </c>
      <c r="D41" s="48">
        <v>683873.22</v>
      </c>
      <c r="E41" s="59">
        <v>11505.2424333</v>
      </c>
      <c r="F41" s="59">
        <v>8954.369999999999</v>
      </c>
      <c r="G41" s="59">
        <v>65931.979999999981</v>
      </c>
      <c r="H41" s="59">
        <v>52745.659999999982</v>
      </c>
      <c r="I41" s="59">
        <v>0</v>
      </c>
      <c r="J41" s="59">
        <v>0</v>
      </c>
      <c r="K41" s="59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48">
        <v>881202.2699999999</v>
      </c>
      <c r="D42" s="48">
        <v>704961.81999999983</v>
      </c>
      <c r="E42" s="59">
        <v>12102.917364899999</v>
      </c>
      <c r="F42" s="59">
        <v>9230.5</v>
      </c>
      <c r="G42" s="59">
        <v>46672.77</v>
      </c>
      <c r="H42" s="59">
        <v>37338.299999999996</v>
      </c>
      <c r="I42" s="59">
        <v>0</v>
      </c>
      <c r="J42" s="59">
        <v>0</v>
      </c>
      <c r="K42" s="59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48">
        <v>1080790.8400000001</v>
      </c>
      <c r="D43" s="48">
        <v>864632.70000000007</v>
      </c>
      <c r="E43" s="59">
        <v>15688.9669545</v>
      </c>
      <c r="F43" s="59">
        <v>11321.16</v>
      </c>
      <c r="G43" s="59">
        <v>192868.68</v>
      </c>
      <c r="H43" s="59">
        <v>154295.03</v>
      </c>
      <c r="I43" s="59">
        <v>0</v>
      </c>
      <c r="J43" s="59">
        <v>0</v>
      </c>
      <c r="K43" s="59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48">
        <v>1084556.6599999999</v>
      </c>
      <c r="D44" s="48">
        <v>867645.34</v>
      </c>
      <c r="E44" s="59">
        <v>14892.0670457</v>
      </c>
      <c r="F44" s="59">
        <v>11360.599999999999</v>
      </c>
      <c r="G44" s="59">
        <v>125978.70999999999</v>
      </c>
      <c r="H44" s="59">
        <v>100783.06999999999</v>
      </c>
      <c r="I44" s="59">
        <v>0</v>
      </c>
      <c r="J44" s="59">
        <v>0</v>
      </c>
      <c r="K44" s="59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48">
        <v>1272847.75</v>
      </c>
      <c r="D45" s="48">
        <v>1018278.2</v>
      </c>
      <c r="E45" s="59">
        <v>15888.191931699999</v>
      </c>
      <c r="F45" s="59">
        <v>13332.93</v>
      </c>
      <c r="G45" s="59">
        <v>85427.029999999984</v>
      </c>
      <c r="H45" s="59">
        <v>68341.689999999973</v>
      </c>
      <c r="I45" s="59">
        <v>0</v>
      </c>
      <c r="J45" s="59">
        <v>0</v>
      </c>
      <c r="K45" s="59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48">
        <v>14328951.82</v>
      </c>
      <c r="D46" s="48">
        <v>11463161.460000001</v>
      </c>
      <c r="E46" s="59">
        <v>122274.32975650001</v>
      </c>
      <c r="F46" s="59">
        <v>150094.11000000002</v>
      </c>
      <c r="G46" s="59">
        <v>249120.79999999996</v>
      </c>
      <c r="H46" s="59">
        <v>199296.71999999997</v>
      </c>
      <c r="I46" s="59">
        <v>0</v>
      </c>
      <c r="J46" s="59">
        <v>0</v>
      </c>
      <c r="K46" s="59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48">
        <v>1329335.1000000001</v>
      </c>
      <c r="D47" s="48">
        <v>1063468.08</v>
      </c>
      <c r="E47" s="59">
        <v>17332.573016399998</v>
      </c>
      <c r="F47" s="59">
        <v>13924.630000000001</v>
      </c>
      <c r="G47" s="59">
        <v>152989.99</v>
      </c>
      <c r="H47" s="59">
        <v>122392.08999999998</v>
      </c>
      <c r="I47" s="59">
        <v>0</v>
      </c>
      <c r="J47" s="59">
        <v>0</v>
      </c>
      <c r="K47" s="59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48">
        <v>1766170.3999999997</v>
      </c>
      <c r="D48" s="48">
        <v>1412936.3099999996</v>
      </c>
      <c r="E48" s="59">
        <v>24703.8971728</v>
      </c>
      <c r="F48" s="59">
        <v>18500.43</v>
      </c>
      <c r="G48" s="59">
        <v>232512.63999999996</v>
      </c>
      <c r="H48" s="59">
        <v>186010.19999999995</v>
      </c>
      <c r="I48" s="59">
        <v>0</v>
      </c>
      <c r="J48" s="59">
        <v>0</v>
      </c>
      <c r="K48" s="59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48">
        <v>4044492.5600000005</v>
      </c>
      <c r="D49" s="48">
        <v>3235594.0700000008</v>
      </c>
      <c r="E49" s="59">
        <v>43381.238785300004</v>
      </c>
      <c r="F49" s="59">
        <v>42365.600000000006</v>
      </c>
      <c r="G49" s="59">
        <v>270754.94</v>
      </c>
      <c r="H49" s="59">
        <v>216604.02000000002</v>
      </c>
      <c r="I49" s="59">
        <v>0</v>
      </c>
      <c r="J49" s="59">
        <v>0</v>
      </c>
      <c r="K49" s="59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48">
        <v>756930.19000000018</v>
      </c>
      <c r="D50" s="48">
        <v>605544.17000000016</v>
      </c>
      <c r="E50" s="59">
        <v>10459.311302999999</v>
      </c>
      <c r="F50" s="59">
        <v>7928.76</v>
      </c>
      <c r="G50" s="59">
        <v>56913.21</v>
      </c>
      <c r="H50" s="59">
        <v>45530.64</v>
      </c>
      <c r="I50" s="59">
        <v>0</v>
      </c>
      <c r="J50" s="59">
        <v>0</v>
      </c>
      <c r="K50" s="59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48">
        <v>1442309.7700000003</v>
      </c>
      <c r="D51" s="48">
        <v>1153847.8000000003</v>
      </c>
      <c r="E51" s="59">
        <v>18029.8604366</v>
      </c>
      <c r="F51" s="59">
        <v>15108.029999999999</v>
      </c>
      <c r="G51" s="59">
        <v>147161.35999999999</v>
      </c>
      <c r="H51" s="59">
        <v>117729.15999999999</v>
      </c>
      <c r="I51" s="59">
        <v>0</v>
      </c>
      <c r="J51" s="59">
        <v>0</v>
      </c>
      <c r="K51" s="59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48">
        <v>1419714.82</v>
      </c>
      <c r="D52" s="48">
        <v>1135771.8400000001</v>
      </c>
      <c r="E52" s="59">
        <v>18577.729123899997</v>
      </c>
      <c r="F52" s="59">
        <v>14871.35</v>
      </c>
      <c r="G52" s="59">
        <v>116829.15000000001</v>
      </c>
      <c r="H52" s="59">
        <v>93463.400000000009</v>
      </c>
      <c r="I52" s="59">
        <v>0</v>
      </c>
      <c r="J52" s="59">
        <v>0</v>
      </c>
      <c r="K52" s="59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48">
        <v>17511071.240000002</v>
      </c>
      <c r="D53" s="48">
        <v>14008857.010000002</v>
      </c>
      <c r="E53" s="59">
        <v>247985.2903697</v>
      </c>
      <c r="F53" s="59">
        <v>183426.43</v>
      </c>
      <c r="G53" s="59">
        <v>1582600.4800000002</v>
      </c>
      <c r="H53" s="59">
        <v>1266080.4700000002</v>
      </c>
      <c r="I53" s="59">
        <v>0</v>
      </c>
      <c r="J53" s="59">
        <v>0</v>
      </c>
      <c r="K53" s="59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48">
        <v>941455.44</v>
      </c>
      <c r="D54" s="48">
        <v>753164.33</v>
      </c>
      <c r="E54" s="59">
        <v>13746.5234268</v>
      </c>
      <c r="F54" s="59">
        <v>9861.630000000001</v>
      </c>
      <c r="G54" s="59">
        <v>107900.48999999998</v>
      </c>
      <c r="H54" s="59">
        <v>86320.469999999972</v>
      </c>
      <c r="I54" s="59">
        <v>0</v>
      </c>
      <c r="J54" s="59">
        <v>0</v>
      </c>
      <c r="K54" s="59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48">
        <v>2319746.21</v>
      </c>
      <c r="D55" s="48">
        <v>1855796.99</v>
      </c>
      <c r="E55" s="59">
        <v>32772.508749399996</v>
      </c>
      <c r="F55" s="59">
        <v>24299.07</v>
      </c>
      <c r="G55" s="59">
        <v>339815.26999999996</v>
      </c>
      <c r="H55" s="59">
        <v>271852.29999999993</v>
      </c>
      <c r="I55" s="59">
        <v>0</v>
      </c>
      <c r="J55" s="59">
        <v>0</v>
      </c>
      <c r="K55" s="59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48">
        <v>2135220.9299999997</v>
      </c>
      <c r="D56" s="48">
        <v>1708176.7299999995</v>
      </c>
      <c r="E56" s="59">
        <v>30431.6152673</v>
      </c>
      <c r="F56" s="59">
        <v>22366.2</v>
      </c>
      <c r="G56" s="59">
        <v>188121.74</v>
      </c>
      <c r="H56" s="59">
        <v>150497.45000000001</v>
      </c>
      <c r="I56" s="59">
        <v>0</v>
      </c>
      <c r="J56" s="59">
        <v>0</v>
      </c>
      <c r="K56" s="59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48">
        <v>1732278.0199999998</v>
      </c>
      <c r="D57" s="48">
        <v>1385822.42</v>
      </c>
      <c r="E57" s="59">
        <v>21715.522514799999</v>
      </c>
      <c r="F57" s="59">
        <v>18145.41</v>
      </c>
      <c r="G57" s="59">
        <v>238600.23</v>
      </c>
      <c r="H57" s="59">
        <v>190880.26</v>
      </c>
      <c r="I57" s="59">
        <v>0</v>
      </c>
      <c r="J57" s="59">
        <v>0</v>
      </c>
      <c r="K57" s="59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48">
        <v>1788765.3499999999</v>
      </c>
      <c r="D58" s="48">
        <v>1431012.2799999998</v>
      </c>
      <c r="E58" s="59">
        <v>24654.090928499998</v>
      </c>
      <c r="F58" s="59">
        <v>18737.11</v>
      </c>
      <c r="G58" s="59">
        <v>155688.61000000002</v>
      </c>
      <c r="H58" s="59">
        <v>124550.98000000001</v>
      </c>
      <c r="I58" s="59">
        <v>0</v>
      </c>
      <c r="J58" s="59">
        <v>0</v>
      </c>
      <c r="K58" s="59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48">
        <v>1988353.9000000001</v>
      </c>
      <c r="D59" s="48">
        <v>1590683.12</v>
      </c>
      <c r="E59" s="59">
        <v>25949.053280299999</v>
      </c>
      <c r="F59" s="59">
        <v>20827.78</v>
      </c>
      <c r="G59" s="59">
        <v>129196.75</v>
      </c>
      <c r="H59" s="59">
        <v>103357.48999999999</v>
      </c>
      <c r="I59" s="59">
        <v>0</v>
      </c>
      <c r="J59" s="59">
        <v>0</v>
      </c>
      <c r="K59" s="59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48">
        <v>1103385.78</v>
      </c>
      <c r="D60" s="48">
        <v>882708.65</v>
      </c>
      <c r="E60" s="59">
        <v>14095.167136899998</v>
      </c>
      <c r="F60" s="59">
        <v>11557.84</v>
      </c>
      <c r="G60" s="59">
        <v>40163.729999999996</v>
      </c>
      <c r="H60" s="59">
        <v>32131.049999999996</v>
      </c>
      <c r="I60" s="59">
        <v>0</v>
      </c>
      <c r="J60" s="59">
        <v>0</v>
      </c>
      <c r="K60" s="59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48">
        <v>1950695.68</v>
      </c>
      <c r="D61" s="48">
        <v>1560556.55</v>
      </c>
      <c r="E61" s="59">
        <v>27194.209387800001</v>
      </c>
      <c r="F61" s="59">
        <v>20433.310000000001</v>
      </c>
      <c r="G61" s="59">
        <v>96364.470000000016</v>
      </c>
      <c r="H61" s="59">
        <v>77091.66</v>
      </c>
      <c r="I61" s="59">
        <v>0</v>
      </c>
      <c r="J61" s="59">
        <v>0</v>
      </c>
      <c r="K61" s="59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48">
        <v>1005474.4100000001</v>
      </c>
      <c r="D62" s="48">
        <v>804379.53000000014</v>
      </c>
      <c r="E62" s="59">
        <v>13995.554648300002</v>
      </c>
      <c r="F62" s="59">
        <v>10532.220000000001</v>
      </c>
      <c r="G62" s="59">
        <v>78699.09</v>
      </c>
      <c r="H62" s="59">
        <v>62959.34</v>
      </c>
      <c r="I62" s="59">
        <v>0</v>
      </c>
      <c r="J62" s="59">
        <v>0</v>
      </c>
      <c r="K62" s="59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48">
        <v>4929460.669999999</v>
      </c>
      <c r="D63" s="48">
        <v>3943568.5599999991</v>
      </c>
      <c r="E63" s="59">
        <v>65295.986277299999</v>
      </c>
      <c r="F63" s="59">
        <v>51635.53</v>
      </c>
      <c r="G63" s="59">
        <v>411815.68000000005</v>
      </c>
      <c r="H63" s="59">
        <v>329452.60000000009</v>
      </c>
      <c r="I63" s="59">
        <v>0</v>
      </c>
      <c r="J63" s="59">
        <v>0</v>
      </c>
      <c r="K63" s="59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48">
        <v>1709683.08</v>
      </c>
      <c r="D64" s="48">
        <v>1367746.4700000002</v>
      </c>
      <c r="E64" s="59">
        <v>21715.522514799999</v>
      </c>
      <c r="F64" s="59">
        <v>17908.73</v>
      </c>
      <c r="G64" s="59">
        <v>104696.86000000002</v>
      </c>
      <c r="H64" s="59">
        <v>83757.570000000022</v>
      </c>
      <c r="I64" s="59">
        <v>0</v>
      </c>
      <c r="J64" s="59">
        <v>0</v>
      </c>
      <c r="K64" s="59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48">
        <v>1189999.6800000002</v>
      </c>
      <c r="D65" s="48">
        <v>951999.75000000023</v>
      </c>
      <c r="E65" s="59">
        <v>15290.517000099999</v>
      </c>
      <c r="F65" s="59">
        <v>12465.109999999999</v>
      </c>
      <c r="G65" s="59">
        <v>106518.42</v>
      </c>
      <c r="H65" s="59">
        <v>85214.82</v>
      </c>
      <c r="I65" s="59">
        <v>0</v>
      </c>
      <c r="J65" s="59">
        <v>0</v>
      </c>
      <c r="K65" s="59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48">
        <v>2869556.1900000004</v>
      </c>
      <c r="D66" s="48">
        <v>2295644.9500000002</v>
      </c>
      <c r="E66" s="59">
        <v>36458.170827599999</v>
      </c>
      <c r="F66" s="59">
        <v>30058.28</v>
      </c>
      <c r="G66" s="59">
        <v>104857.71</v>
      </c>
      <c r="H66" s="59">
        <v>83886.250000000015</v>
      </c>
      <c r="I66" s="59">
        <v>0</v>
      </c>
      <c r="J66" s="59">
        <v>0</v>
      </c>
      <c r="K66" s="59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48">
        <v>979113.64999999991</v>
      </c>
      <c r="D67" s="48">
        <v>783290.94</v>
      </c>
      <c r="E67" s="59">
        <v>7072.4866905999988</v>
      </c>
      <c r="F67" s="59">
        <v>10256.1</v>
      </c>
      <c r="G67" s="59">
        <v>307672.69999999995</v>
      </c>
      <c r="H67" s="59">
        <v>246138.24999999994</v>
      </c>
      <c r="I67" s="59">
        <v>0</v>
      </c>
      <c r="J67" s="59">
        <v>0</v>
      </c>
      <c r="K67" s="59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48">
        <v>805885.84999999974</v>
      </c>
      <c r="D68" s="48">
        <v>644708.66999999969</v>
      </c>
      <c r="E68" s="59">
        <v>10409.505058699999</v>
      </c>
      <c r="F68" s="59">
        <v>8441.56</v>
      </c>
      <c r="G68" s="59">
        <v>43593.680000000008</v>
      </c>
      <c r="H68" s="59">
        <v>34875.030000000006</v>
      </c>
      <c r="I68" s="59">
        <v>0</v>
      </c>
      <c r="J68" s="59">
        <v>0</v>
      </c>
      <c r="K68" s="59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48">
        <v>1472436.3199999998</v>
      </c>
      <c r="D69" s="48">
        <v>1177949.0499999998</v>
      </c>
      <c r="E69" s="59">
        <v>15937.998175999999</v>
      </c>
      <c r="F69" s="59">
        <v>15423.6</v>
      </c>
      <c r="G69" s="59">
        <v>190318.1</v>
      </c>
      <c r="H69" s="59">
        <v>152254.56</v>
      </c>
      <c r="I69" s="59">
        <v>0</v>
      </c>
      <c r="J69" s="59">
        <v>0</v>
      </c>
      <c r="K69" s="59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48">
        <v>3400537.0600000005</v>
      </c>
      <c r="D70" s="48">
        <v>2720429.6400000006</v>
      </c>
      <c r="E70" s="59">
        <v>42534.532632199989</v>
      </c>
      <c r="F70" s="59">
        <v>35620.239999999998</v>
      </c>
      <c r="G70" s="59">
        <v>309572.83</v>
      </c>
      <c r="H70" s="59">
        <v>247658.33000000002</v>
      </c>
      <c r="I70" s="59">
        <v>0</v>
      </c>
      <c r="J70" s="59">
        <v>0</v>
      </c>
      <c r="K70" s="59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48">
        <v>975347.84</v>
      </c>
      <c r="D71" s="48">
        <v>780278.28</v>
      </c>
      <c r="E71" s="59">
        <v>12451.561075</v>
      </c>
      <c r="F71" s="59">
        <v>10216.66</v>
      </c>
      <c r="G71" s="59">
        <v>80864.89</v>
      </c>
      <c r="H71" s="59">
        <v>64691.979999999996</v>
      </c>
      <c r="I71" s="59">
        <v>0</v>
      </c>
      <c r="J71" s="59">
        <v>0</v>
      </c>
      <c r="K71" s="59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48">
        <v>1977056.44</v>
      </c>
      <c r="D72" s="48">
        <v>1581645.16</v>
      </c>
      <c r="E72" s="59">
        <v>27144.4031435</v>
      </c>
      <c r="F72" s="59">
        <v>20709.440000000002</v>
      </c>
      <c r="G72" s="59">
        <v>110470.47999999998</v>
      </c>
      <c r="H72" s="59">
        <v>88376.489999999991</v>
      </c>
      <c r="I72" s="59">
        <v>0</v>
      </c>
      <c r="J72" s="59">
        <v>0</v>
      </c>
      <c r="K72" s="59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48">
        <v>8812022.9400000013</v>
      </c>
      <c r="D73" s="48">
        <v>7049618.3500000015</v>
      </c>
      <c r="E73" s="59">
        <v>111316.95601049998</v>
      </c>
      <c r="F73" s="59">
        <v>92304.92</v>
      </c>
      <c r="G73" s="59">
        <v>832934.83000000007</v>
      </c>
      <c r="H73" s="59">
        <v>666347.95000000019</v>
      </c>
      <c r="I73" s="59">
        <v>0</v>
      </c>
      <c r="J73" s="59">
        <v>0</v>
      </c>
      <c r="K73" s="59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48">
        <v>2368701.8999999994</v>
      </c>
      <c r="D74" s="48">
        <v>1894961.5399999996</v>
      </c>
      <c r="E74" s="59">
        <v>32423.865039299999</v>
      </c>
      <c r="F74" s="59">
        <v>24811.88</v>
      </c>
      <c r="G74" s="59">
        <v>286406.58</v>
      </c>
      <c r="H74" s="59">
        <v>229125.35000000003</v>
      </c>
      <c r="I74" s="59">
        <v>0</v>
      </c>
      <c r="J74" s="59">
        <v>0</v>
      </c>
      <c r="K74" s="59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48">
        <v>1521391.97</v>
      </c>
      <c r="D75" s="48">
        <v>1217113.6000000001</v>
      </c>
      <c r="E75" s="59">
        <v>21068.041338899999</v>
      </c>
      <c r="F75" s="59">
        <v>15936.41</v>
      </c>
      <c r="G75" s="59">
        <v>99763.56</v>
      </c>
      <c r="H75" s="59">
        <v>79810.929999999993</v>
      </c>
      <c r="I75" s="59">
        <v>0</v>
      </c>
      <c r="J75" s="59">
        <v>0</v>
      </c>
      <c r="K75" s="59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48">
        <v>3020189.0600000005</v>
      </c>
      <c r="D76" s="48">
        <v>2416151.2400000002</v>
      </c>
      <c r="E76" s="59">
        <v>42434.920143599993</v>
      </c>
      <c r="F76" s="59">
        <v>31636.13</v>
      </c>
      <c r="G76" s="59">
        <v>301168.09999999998</v>
      </c>
      <c r="H76" s="59">
        <v>240934.56999999998</v>
      </c>
      <c r="I76" s="59">
        <v>0</v>
      </c>
      <c r="J76" s="59">
        <v>0</v>
      </c>
      <c r="K76" s="59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48">
        <v>881202.2699999999</v>
      </c>
      <c r="D77" s="48">
        <v>704961.81999999983</v>
      </c>
      <c r="E77" s="59">
        <v>11256.211211799999</v>
      </c>
      <c r="F77" s="59">
        <v>9230.5</v>
      </c>
      <c r="G77" s="59">
        <v>85225.82</v>
      </c>
      <c r="H77" s="59">
        <v>68180.75</v>
      </c>
      <c r="I77" s="59">
        <v>0</v>
      </c>
      <c r="J77" s="59">
        <v>0</v>
      </c>
      <c r="K77" s="59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48">
        <v>7350884.0999999996</v>
      </c>
      <c r="D78" s="48">
        <v>5880707.2999999998</v>
      </c>
      <c r="E78" s="59">
        <v>94681.670414299995</v>
      </c>
      <c r="F78" s="59">
        <v>76999.649999999994</v>
      </c>
      <c r="G78" s="59">
        <v>892584.57000000007</v>
      </c>
      <c r="H78" s="59">
        <v>714067.74000000011</v>
      </c>
      <c r="I78" s="59">
        <v>0</v>
      </c>
      <c r="J78" s="59">
        <v>0</v>
      </c>
      <c r="K78" s="59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48">
        <v>1118449.0900000001</v>
      </c>
      <c r="D79" s="48">
        <v>894759.27</v>
      </c>
      <c r="E79" s="59">
        <v>15539.548221599998</v>
      </c>
      <c r="F79" s="59">
        <v>11715.63</v>
      </c>
      <c r="G79" s="59">
        <v>105766.98999999999</v>
      </c>
      <c r="H79" s="59">
        <v>84613.689999999988</v>
      </c>
      <c r="I79" s="59">
        <v>0</v>
      </c>
      <c r="J79" s="59">
        <v>0</v>
      </c>
      <c r="K79" s="59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48">
        <v>55316155.970000006</v>
      </c>
      <c r="D80" s="48">
        <v>44252924.780000009</v>
      </c>
      <c r="E80" s="59">
        <v>778222.56718749995</v>
      </c>
      <c r="F80" s="59">
        <v>579430.31000000006</v>
      </c>
      <c r="G80" s="59">
        <v>3609642.6099999994</v>
      </c>
      <c r="H80" s="59">
        <v>2887714.1799999997</v>
      </c>
      <c r="I80" s="59">
        <v>0</v>
      </c>
      <c r="J80" s="59">
        <v>0</v>
      </c>
      <c r="K80" s="59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48">
        <v>2741518.2699999996</v>
      </c>
      <c r="D81" s="48">
        <v>2193214.5999999996</v>
      </c>
      <c r="E81" s="59">
        <v>35960.108384599996</v>
      </c>
      <c r="F81" s="59">
        <v>28717.08</v>
      </c>
      <c r="G81" s="59">
        <v>161539.45000000001</v>
      </c>
      <c r="H81" s="59">
        <v>129231.66000000002</v>
      </c>
      <c r="I81" s="59">
        <v>0</v>
      </c>
      <c r="J81" s="59">
        <v>0</v>
      </c>
      <c r="K81" s="59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48">
        <v>1830189.37</v>
      </c>
      <c r="D82" s="48">
        <v>1464151.4900000002</v>
      </c>
      <c r="E82" s="59">
        <v>24454.865951299998</v>
      </c>
      <c r="F82" s="59">
        <v>19171.02</v>
      </c>
      <c r="G82" s="59">
        <v>160712.74000000002</v>
      </c>
      <c r="H82" s="59">
        <v>128570.28000000003</v>
      </c>
      <c r="I82" s="59">
        <v>0</v>
      </c>
      <c r="J82" s="59">
        <v>0</v>
      </c>
      <c r="K82" s="59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48">
        <v>2331043.65</v>
      </c>
      <c r="D83" s="48">
        <v>1864834.91</v>
      </c>
      <c r="E83" s="59">
        <v>34216.889834100002</v>
      </c>
      <c r="F83" s="59">
        <v>24417.41</v>
      </c>
      <c r="G83" s="59">
        <v>406022.25</v>
      </c>
      <c r="H83" s="59">
        <v>324817.89</v>
      </c>
      <c r="I83" s="59">
        <v>0</v>
      </c>
      <c r="J83" s="59">
        <v>0</v>
      </c>
      <c r="K83" s="59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48">
        <v>10630914.850000001</v>
      </c>
      <c r="D84" s="48">
        <v>8504731.8900000006</v>
      </c>
      <c r="E84" s="59">
        <v>148771.2517241</v>
      </c>
      <c r="F84" s="59">
        <v>111357.6</v>
      </c>
      <c r="G84" s="59">
        <v>701423.24999999988</v>
      </c>
      <c r="H84" s="59">
        <v>561138.66999999993</v>
      </c>
      <c r="I84" s="59">
        <v>0</v>
      </c>
      <c r="J84" s="59">
        <v>0</v>
      </c>
      <c r="K84" s="59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48">
        <v>1178702.1999999997</v>
      </c>
      <c r="D85" s="48">
        <v>942961.7799999998</v>
      </c>
      <c r="E85" s="59">
        <v>15888.191931699999</v>
      </c>
      <c r="F85" s="59">
        <v>12346.76</v>
      </c>
      <c r="G85" s="59">
        <v>82321.56</v>
      </c>
      <c r="H85" s="59">
        <v>65857.33</v>
      </c>
      <c r="I85" s="59">
        <v>0</v>
      </c>
      <c r="J85" s="59">
        <v>0</v>
      </c>
      <c r="K85" s="59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48">
        <v>2421423.4099999997</v>
      </c>
      <c r="D86" s="48">
        <v>1937138.7199999997</v>
      </c>
      <c r="E86" s="59">
        <v>32772.508749399996</v>
      </c>
      <c r="F86" s="59">
        <v>25364.129999999997</v>
      </c>
      <c r="G86" s="59">
        <v>183135.83</v>
      </c>
      <c r="H86" s="59">
        <v>146508.74</v>
      </c>
      <c r="I86" s="59">
        <v>0</v>
      </c>
      <c r="J86" s="59">
        <v>0</v>
      </c>
      <c r="K86" s="59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48">
        <v>18716134.199999999</v>
      </c>
      <c r="D87" s="48">
        <v>14972907.369999997</v>
      </c>
      <c r="E87" s="59">
        <v>251820.37118079999</v>
      </c>
      <c r="F87" s="59">
        <v>196049.34</v>
      </c>
      <c r="G87" s="59">
        <v>4897441.7</v>
      </c>
      <c r="H87" s="59">
        <v>3917953.4400000004</v>
      </c>
      <c r="I87" s="59">
        <v>0</v>
      </c>
      <c r="J87" s="59">
        <v>0</v>
      </c>
      <c r="K87" s="59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49">
        <v>52130270.830000006</v>
      </c>
      <c r="D88" s="49">
        <v>41704216.550000004</v>
      </c>
      <c r="E88" s="60">
        <v>736235.90324260003</v>
      </c>
      <c r="F88" s="60">
        <v>546058.43000000005</v>
      </c>
      <c r="G88" s="60">
        <v>6861238.0999999987</v>
      </c>
      <c r="H88" s="60">
        <v>5488990.5899999989</v>
      </c>
      <c r="I88" s="60">
        <v>0</v>
      </c>
      <c r="J88" s="60">
        <v>0</v>
      </c>
      <c r="K88" s="60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376582176.91000003</v>
      </c>
      <c r="D89" s="23">
        <f t="shared" si="0"/>
        <v>301265741.63000005</v>
      </c>
      <c r="E89" s="61">
        <f t="shared" si="0"/>
        <v>4980624.4300000016</v>
      </c>
      <c r="F89" s="61">
        <f t="shared" si="0"/>
        <v>3944654.5700000008</v>
      </c>
      <c r="G89" s="61">
        <f t="shared" si="0"/>
        <v>40887628.11999999</v>
      </c>
      <c r="H89" s="61">
        <f t="shared" si="0"/>
        <v>32710108.960000005</v>
      </c>
      <c r="I89" s="61">
        <f t="shared" si="0"/>
        <v>0</v>
      </c>
      <c r="J89" s="61">
        <f t="shared" si="0"/>
        <v>0</v>
      </c>
      <c r="K89" s="61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s="24" customFormat="1" ht="15" customHeight="1" x14ac:dyDescent="0.2">
      <c r="B94" s="26"/>
    </row>
    <row r="95" spans="1:14" s="24" customFormat="1" ht="15" customHeight="1" x14ac:dyDescent="0.2">
      <c r="B95" s="26"/>
    </row>
    <row r="96" spans="1:14" s="24" customFormat="1" ht="15" customHeight="1" x14ac:dyDescent="0.2">
      <c r="A96" s="1"/>
      <c r="B96" s="25"/>
      <c r="C96" s="14"/>
      <c r="D96" s="14"/>
      <c r="E96" s="1"/>
      <c r="F96" s="1"/>
      <c r="G96" s="1"/>
      <c r="H96" s="1"/>
      <c r="I96" s="1"/>
      <c r="J96" s="1"/>
      <c r="K96" s="1"/>
    </row>
    <row r="97" spans="1:11" s="24" customFormat="1" ht="15" customHeight="1" x14ac:dyDescent="0.2">
      <c r="A97" s="1"/>
      <c r="B97" s="25"/>
      <c r="C97" s="14"/>
      <c r="D97" s="14"/>
      <c r="E97" s="1"/>
      <c r="F97" s="1"/>
      <c r="G97" s="1"/>
      <c r="H97" s="1"/>
      <c r="I97" s="1"/>
      <c r="J97" s="1"/>
      <c r="K97" s="1"/>
    </row>
    <row r="98" spans="1:11" s="24" customFormat="1" ht="15" customHeight="1" x14ac:dyDescent="0.2">
      <c r="A98" s="1"/>
      <c r="B98" s="25"/>
      <c r="C98" s="14"/>
      <c r="D98" s="14"/>
      <c r="E98" s="1"/>
      <c r="F98" s="1"/>
      <c r="G98" s="1"/>
      <c r="H98" s="1"/>
      <c r="I98" s="1"/>
      <c r="J98" s="1"/>
      <c r="K98" s="1"/>
    </row>
    <row r="99" spans="1:11" s="24" customFormat="1" ht="15" customHeight="1" x14ac:dyDescent="0.2">
      <c r="A99" s="1"/>
      <c r="B99" s="25"/>
      <c r="C99" s="14"/>
      <c r="D99" s="14"/>
      <c r="E99" s="1"/>
      <c r="F99" s="1"/>
      <c r="G99" s="1"/>
      <c r="H99" s="1"/>
      <c r="I99" s="1"/>
      <c r="J99" s="1"/>
      <c r="K99" s="1"/>
    </row>
    <row r="100" spans="1:11" s="24" customFormat="1" ht="15" customHeight="1" x14ac:dyDescent="0.2">
      <c r="A100" s="1"/>
      <c r="B100" s="25"/>
      <c r="C100" s="14"/>
      <c r="D100" s="14"/>
      <c r="E100" s="1"/>
      <c r="F100" s="1"/>
      <c r="G100" s="1"/>
      <c r="H100" s="1"/>
      <c r="I100" s="1"/>
      <c r="J100" s="1"/>
      <c r="K100" s="1"/>
    </row>
    <row r="101" spans="1:11" s="24" customFormat="1" ht="15" customHeight="1" x14ac:dyDescent="0.2">
      <c r="A101" s="1"/>
      <c r="B101" s="25"/>
      <c r="C101" s="14"/>
      <c r="D101" s="14"/>
      <c r="E101" s="1"/>
      <c r="F101" s="1"/>
      <c r="G101" s="1"/>
      <c r="H101" s="1"/>
      <c r="I101" s="1"/>
      <c r="J101" s="1"/>
      <c r="K101" s="1"/>
    </row>
    <row r="102" spans="1:11" s="24" customFormat="1" ht="15" customHeight="1" x14ac:dyDescent="0.2">
      <c r="A102" s="1"/>
      <c r="B102" s="25"/>
      <c r="C102" s="14"/>
      <c r="D102" s="14"/>
      <c r="E102" s="1"/>
      <c r="F102" s="1"/>
      <c r="G102" s="1"/>
      <c r="H102" s="1"/>
      <c r="I102" s="1"/>
      <c r="J102" s="1"/>
      <c r="K102" s="1"/>
    </row>
    <row r="103" spans="1:11" s="24" customFormat="1" ht="15" customHeight="1" x14ac:dyDescent="0.2">
      <c r="A103" s="1"/>
      <c r="B103" s="25"/>
      <c r="C103" s="14"/>
      <c r="D103" s="14"/>
      <c r="E103" s="1"/>
      <c r="F103" s="1"/>
      <c r="G103" s="1"/>
      <c r="H103" s="1"/>
      <c r="I103" s="1"/>
      <c r="J103" s="1"/>
      <c r="K103" s="1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ht="15" customHeight="1" x14ac:dyDescent="0.2">
      <c r="C110" s="14"/>
      <c r="D110" s="14"/>
    </row>
    <row r="111" spans="1:11" ht="15" customHeight="1" x14ac:dyDescent="0.2">
      <c r="C111" s="14"/>
      <c r="D111" s="14"/>
    </row>
    <row r="112" spans="1:11" ht="15" customHeight="1" x14ac:dyDescent="0.2">
      <c r="C112" s="14"/>
      <c r="D112" s="14"/>
    </row>
    <row r="113" spans="3:4" ht="15" customHeight="1" x14ac:dyDescent="0.2">
      <c r="C113" s="14"/>
      <c r="D113" s="14"/>
    </row>
    <row r="114" spans="3:4" ht="15" customHeight="1" x14ac:dyDescent="0.2">
      <c r="C114" s="14"/>
      <c r="D114" s="14"/>
    </row>
    <row r="115" spans="3:4" ht="15" customHeight="1" x14ac:dyDescent="0.2">
      <c r="C115" s="14"/>
      <c r="D115" s="14"/>
    </row>
  </sheetData>
  <mergeCells count="14">
    <mergeCell ref="A8:D8"/>
    <mergeCell ref="A2:K2"/>
    <mergeCell ref="A3:K3"/>
    <mergeCell ref="A4:K4"/>
    <mergeCell ref="A5:K5"/>
    <mergeCell ref="A6:K6"/>
    <mergeCell ref="J9:K9"/>
    <mergeCell ref="I9:I10"/>
    <mergeCell ref="Q17:AD17"/>
    <mergeCell ref="A9:A10"/>
    <mergeCell ref="B9:B10"/>
    <mergeCell ref="C9:D9"/>
    <mergeCell ref="E9:F9"/>
    <mergeCell ref="G9:H9"/>
  </mergeCells>
  <pageMargins left="0" right="0" top="0" bottom="0" header="0" footer="0"/>
  <pageSetup paperSize="189" scale="50" fitToHeight="2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7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7"/>
      <c r="M4" s="2"/>
      <c r="N4" s="12"/>
    </row>
    <row r="5" spans="1:14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7"/>
    </row>
    <row r="6" spans="1:14" ht="15" customHeight="1" x14ac:dyDescent="0.25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52" t="s">
        <v>91</v>
      </c>
      <c r="K9" s="53"/>
      <c r="L9" s="16"/>
    </row>
    <row r="10" spans="1:14" s="17" customFormat="1" ht="15" customHeight="1" x14ac:dyDescent="0.25">
      <c r="A10" s="56"/>
      <c r="B10" s="56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7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A8:D8"/>
    <mergeCell ref="A2:K2"/>
    <mergeCell ref="A3:K3"/>
    <mergeCell ref="A4:K4"/>
    <mergeCell ref="A5:K5"/>
    <mergeCell ref="A6:K6"/>
    <mergeCell ref="Q17:AD17"/>
    <mergeCell ref="A9:A10"/>
    <mergeCell ref="B9:B10"/>
    <mergeCell ref="C9:D9"/>
    <mergeCell ref="E9:F9"/>
    <mergeCell ref="G9:H9"/>
    <mergeCell ref="J9:K9"/>
    <mergeCell ref="I9:I10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2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9" width="17.7109375" style="1" customWidth="1"/>
    <col min="10" max="10" width="5.7109375" style="24" customWidth="1"/>
    <col min="11" max="11" width="13" style="1" customWidth="1"/>
    <col min="12" max="12" width="12.85546875" style="1" bestFit="1" customWidth="1"/>
    <col min="13" max="16384" width="9.140625" style="1"/>
  </cols>
  <sheetData>
    <row r="1" spans="1:12" ht="15" customHeight="1" x14ac:dyDescent="0.25">
      <c r="J1" s="1"/>
    </row>
    <row r="2" spans="1:12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37"/>
      <c r="K2" s="2"/>
      <c r="L2" s="12"/>
    </row>
    <row r="3" spans="1:12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37"/>
      <c r="K3" s="2"/>
      <c r="L3" s="12"/>
    </row>
    <row r="4" spans="1:12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37"/>
      <c r="K4" s="2"/>
      <c r="L4" s="12"/>
    </row>
    <row r="5" spans="1:12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37"/>
    </row>
    <row r="6" spans="1:12" ht="15" customHeight="1" x14ac:dyDescent="0.25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37"/>
    </row>
    <row r="7" spans="1:12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2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29" t="s">
        <v>89</v>
      </c>
      <c r="J8" s="15"/>
    </row>
    <row r="9" spans="1:12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16"/>
    </row>
    <row r="10" spans="1:12" s="17" customFormat="1" ht="15" customHeight="1" x14ac:dyDescent="0.25">
      <c r="A10" s="56"/>
      <c r="B10" s="56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7"/>
      <c r="J10" s="16"/>
    </row>
    <row r="11" spans="1:12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3"/>
      <c r="K11" s="19"/>
      <c r="L11" s="3"/>
    </row>
    <row r="12" spans="1:12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3"/>
      <c r="K12" s="19"/>
      <c r="L12" s="3"/>
    </row>
    <row r="13" spans="1:12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3"/>
      <c r="K13" s="19"/>
      <c r="L13" s="3"/>
    </row>
    <row r="14" spans="1:12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13"/>
      <c r="K14" s="19"/>
      <c r="L14" s="3"/>
    </row>
    <row r="15" spans="1:12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3"/>
      <c r="K15" s="19"/>
      <c r="L15" s="3"/>
    </row>
    <row r="16" spans="1:12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13"/>
      <c r="K16" s="19"/>
      <c r="L16" s="3"/>
    </row>
    <row r="17" spans="1:28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13"/>
      <c r="K17" s="19"/>
      <c r="L17" s="3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13"/>
      <c r="K18" s="19"/>
      <c r="L18" s="3"/>
    </row>
    <row r="19" spans="1:28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13"/>
      <c r="K19" s="19"/>
      <c r="L19" s="3"/>
    </row>
    <row r="20" spans="1:28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13"/>
      <c r="K20" s="19"/>
      <c r="L20" s="3"/>
    </row>
    <row r="21" spans="1:28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13"/>
      <c r="K21" s="19"/>
      <c r="L21" s="3"/>
    </row>
    <row r="22" spans="1:28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13"/>
      <c r="K22" s="19"/>
      <c r="L22" s="3"/>
    </row>
    <row r="23" spans="1:28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13"/>
      <c r="K23" s="19"/>
      <c r="L23" s="3"/>
    </row>
    <row r="24" spans="1:28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13"/>
      <c r="K24" s="19"/>
      <c r="L24" s="3"/>
    </row>
    <row r="25" spans="1:28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3"/>
      <c r="K25" s="19"/>
      <c r="L25" s="3"/>
    </row>
    <row r="26" spans="1:28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3"/>
      <c r="K26" s="19"/>
      <c r="L26" s="3"/>
    </row>
    <row r="27" spans="1:28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3"/>
      <c r="K27" s="19"/>
      <c r="L27" s="3"/>
    </row>
    <row r="28" spans="1:28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3"/>
      <c r="K28" s="19"/>
      <c r="L28" s="3"/>
    </row>
    <row r="29" spans="1:28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13"/>
      <c r="K29" s="19"/>
      <c r="L29" s="3"/>
    </row>
    <row r="30" spans="1:28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13"/>
      <c r="K30" s="19"/>
      <c r="L30" s="3"/>
    </row>
    <row r="31" spans="1:28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13"/>
      <c r="K31" s="19"/>
      <c r="L31" s="3"/>
    </row>
    <row r="32" spans="1:28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13"/>
      <c r="K32" s="19"/>
      <c r="L32" s="3"/>
    </row>
    <row r="33" spans="1:12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13"/>
      <c r="K33" s="19"/>
      <c r="L33" s="3"/>
    </row>
    <row r="34" spans="1:12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13"/>
      <c r="K34" s="19"/>
      <c r="L34" s="3"/>
    </row>
    <row r="35" spans="1:12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13"/>
      <c r="K35" s="19"/>
      <c r="L35" s="3"/>
    </row>
    <row r="36" spans="1:12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3"/>
      <c r="K36" s="19"/>
      <c r="L36" s="3"/>
    </row>
    <row r="37" spans="1:12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3"/>
      <c r="K37" s="19"/>
      <c r="L37" s="3"/>
    </row>
    <row r="38" spans="1:12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3"/>
      <c r="K38" s="19"/>
      <c r="L38" s="3"/>
    </row>
    <row r="39" spans="1:12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13"/>
      <c r="K39" s="19"/>
      <c r="L39" s="3"/>
    </row>
    <row r="40" spans="1:12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3"/>
      <c r="K40" s="19"/>
      <c r="L40" s="3"/>
    </row>
    <row r="41" spans="1:12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13"/>
      <c r="K41" s="19"/>
      <c r="L41" s="3"/>
    </row>
    <row r="42" spans="1:12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3"/>
      <c r="K42" s="19"/>
      <c r="L42" s="3"/>
    </row>
    <row r="43" spans="1:12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13"/>
      <c r="K43" s="19"/>
      <c r="L43" s="3"/>
    </row>
    <row r="44" spans="1:12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3"/>
      <c r="K44" s="19"/>
      <c r="L44" s="3"/>
    </row>
    <row r="45" spans="1:12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3"/>
      <c r="K45" s="19"/>
      <c r="L45" s="3"/>
    </row>
    <row r="46" spans="1:12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3"/>
      <c r="K46" s="19"/>
      <c r="L46" s="3"/>
    </row>
    <row r="47" spans="1:12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13"/>
      <c r="K47" s="19"/>
      <c r="L47" s="3"/>
    </row>
    <row r="48" spans="1:12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3"/>
      <c r="K48" s="19"/>
      <c r="L48" s="3"/>
    </row>
    <row r="49" spans="1:12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3"/>
      <c r="K49" s="19"/>
      <c r="L49" s="3"/>
    </row>
    <row r="50" spans="1:12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3"/>
      <c r="K50" s="19"/>
      <c r="L50" s="3"/>
    </row>
    <row r="51" spans="1:12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3"/>
      <c r="K51" s="19"/>
      <c r="L51" s="3"/>
    </row>
    <row r="52" spans="1:12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13"/>
      <c r="K52" s="19"/>
      <c r="L52" s="3"/>
    </row>
    <row r="53" spans="1:12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13"/>
      <c r="K53" s="19"/>
      <c r="L53" s="3"/>
    </row>
    <row r="54" spans="1:12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13"/>
      <c r="K54" s="19"/>
      <c r="L54" s="3"/>
    </row>
    <row r="55" spans="1:12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13"/>
      <c r="K55" s="19"/>
      <c r="L55" s="3"/>
    </row>
    <row r="56" spans="1:12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13"/>
      <c r="K56" s="19"/>
      <c r="L56" s="3"/>
    </row>
    <row r="57" spans="1:12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13"/>
      <c r="K57" s="19"/>
      <c r="L57" s="3"/>
    </row>
    <row r="58" spans="1:12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13"/>
      <c r="K58" s="19"/>
      <c r="L58" s="3"/>
    </row>
    <row r="59" spans="1:12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13"/>
      <c r="K59" s="19"/>
      <c r="L59" s="3"/>
    </row>
    <row r="60" spans="1:12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13"/>
      <c r="K60" s="19"/>
      <c r="L60" s="3"/>
    </row>
    <row r="61" spans="1:12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13"/>
      <c r="K61" s="19"/>
      <c r="L61" s="3"/>
    </row>
    <row r="62" spans="1:12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13"/>
      <c r="K62" s="19"/>
      <c r="L62" s="3"/>
    </row>
    <row r="63" spans="1:12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13"/>
      <c r="K63" s="19"/>
      <c r="L63" s="3"/>
    </row>
    <row r="64" spans="1:12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13"/>
      <c r="K64" s="19"/>
      <c r="L64" s="3"/>
    </row>
    <row r="65" spans="1:12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13"/>
      <c r="K65" s="19"/>
      <c r="L65" s="3"/>
    </row>
    <row r="66" spans="1:12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13"/>
      <c r="K66" s="19"/>
      <c r="L66" s="3"/>
    </row>
    <row r="67" spans="1:12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13"/>
      <c r="K67" s="19"/>
      <c r="L67" s="3"/>
    </row>
    <row r="68" spans="1:12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13"/>
      <c r="K68" s="19"/>
      <c r="L68" s="3"/>
    </row>
    <row r="69" spans="1:12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13"/>
      <c r="K69" s="19"/>
      <c r="L69" s="3"/>
    </row>
    <row r="70" spans="1:12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13"/>
      <c r="K70" s="19"/>
      <c r="L70" s="3"/>
    </row>
    <row r="71" spans="1:12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13"/>
      <c r="K71" s="19"/>
      <c r="L71" s="3"/>
    </row>
    <row r="72" spans="1:12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13"/>
      <c r="K72" s="19"/>
      <c r="L72" s="3"/>
    </row>
    <row r="73" spans="1:12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13"/>
      <c r="K73" s="19"/>
      <c r="L73" s="3"/>
    </row>
    <row r="74" spans="1:12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13"/>
      <c r="K74" s="19"/>
      <c r="L74" s="3"/>
    </row>
    <row r="75" spans="1:12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13"/>
      <c r="K75" s="19"/>
      <c r="L75" s="3"/>
    </row>
    <row r="76" spans="1:12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13"/>
      <c r="K76" s="19"/>
      <c r="L76" s="3"/>
    </row>
    <row r="77" spans="1:12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13"/>
      <c r="K77" s="19"/>
      <c r="L77" s="3"/>
    </row>
    <row r="78" spans="1:12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3"/>
      <c r="K78" s="19"/>
      <c r="L78" s="3"/>
    </row>
    <row r="79" spans="1:12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3"/>
      <c r="K79" s="19"/>
      <c r="L79" s="3"/>
    </row>
    <row r="80" spans="1:12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13"/>
      <c r="K80" s="19"/>
      <c r="L80" s="3"/>
    </row>
    <row r="81" spans="1:12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3"/>
      <c r="K81" s="19"/>
      <c r="L81" s="3"/>
    </row>
    <row r="82" spans="1:12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13"/>
      <c r="K82" s="19"/>
      <c r="L82" s="3"/>
    </row>
    <row r="83" spans="1:12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13"/>
      <c r="K83" s="19"/>
      <c r="L83" s="3"/>
    </row>
    <row r="84" spans="1:12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13"/>
      <c r="K84" s="19"/>
      <c r="L84" s="3"/>
    </row>
    <row r="85" spans="1:12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13"/>
      <c r="K85" s="19"/>
      <c r="L85" s="3"/>
    </row>
    <row r="86" spans="1:12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13"/>
      <c r="K86" s="19"/>
      <c r="L86" s="3"/>
    </row>
    <row r="87" spans="1:12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13"/>
      <c r="K87" s="19"/>
      <c r="L87" s="3"/>
    </row>
    <row r="88" spans="1:12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13"/>
      <c r="K88" s="19"/>
      <c r="L88" s="3"/>
    </row>
    <row r="89" spans="1:12" ht="17.25" customHeight="1" x14ac:dyDescent="0.25">
      <c r="A89" s="22" t="s">
        <v>0</v>
      </c>
      <c r="B89" s="27">
        <v>1.0000000000000002</v>
      </c>
      <c r="C89" s="23">
        <f t="shared" ref="C89:I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13"/>
      <c r="K89" s="19"/>
    </row>
    <row r="90" spans="1:12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</row>
    <row r="91" spans="1:12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</row>
    <row r="92" spans="1:12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</row>
    <row r="93" spans="1:12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</row>
    <row r="94" spans="1:12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</row>
    <row r="95" spans="1:12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</row>
    <row r="96" spans="1:12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</row>
    <row r="97" spans="1:9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</row>
    <row r="98" spans="1:9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</row>
    <row r="99" spans="1:9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</row>
    <row r="100" spans="1:9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</row>
    <row r="101" spans="1:9" s="24" customFormat="1" ht="15" customHeight="1" x14ac:dyDescent="0.2">
      <c r="B101" s="26"/>
    </row>
    <row r="102" spans="1:9" s="24" customFormat="1" ht="15" customHeight="1" x14ac:dyDescent="0.2">
      <c r="B102" s="26"/>
    </row>
    <row r="103" spans="1:9" s="24" customFormat="1" ht="15" customHeight="1" x14ac:dyDescent="0.2">
      <c r="A103" s="1"/>
      <c r="B103" s="25"/>
      <c r="C103" s="14"/>
      <c r="D103" s="14"/>
      <c r="E103" s="1"/>
      <c r="F103" s="1"/>
      <c r="G103" s="1"/>
      <c r="H103" s="1"/>
      <c r="I103" s="1"/>
    </row>
    <row r="104" spans="1:9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</row>
    <row r="105" spans="1:9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</row>
    <row r="106" spans="1:9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</row>
    <row r="107" spans="1:9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</row>
    <row r="108" spans="1:9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</row>
    <row r="109" spans="1:9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</row>
    <row r="110" spans="1:9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</row>
    <row r="111" spans="1:9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</row>
    <row r="112" spans="1:9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</row>
    <row r="113" spans="1:9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</row>
    <row r="114" spans="1:9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</row>
    <row r="115" spans="1:9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</row>
    <row r="116" spans="1:9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</row>
    <row r="117" spans="1:9" ht="15" customHeight="1" x14ac:dyDescent="0.2">
      <c r="C117" s="14"/>
      <c r="D117" s="14"/>
    </row>
    <row r="118" spans="1:9" ht="15" customHeight="1" x14ac:dyDescent="0.2">
      <c r="C118" s="14"/>
      <c r="D118" s="14"/>
    </row>
    <row r="119" spans="1:9" ht="15" customHeight="1" x14ac:dyDescent="0.2">
      <c r="C119" s="14"/>
      <c r="D119" s="14"/>
    </row>
    <row r="120" spans="1:9" ht="15" customHeight="1" x14ac:dyDescent="0.2">
      <c r="C120" s="14"/>
      <c r="D120" s="14"/>
    </row>
    <row r="121" spans="1:9" ht="15" customHeight="1" x14ac:dyDescent="0.2">
      <c r="C121" s="14"/>
      <c r="D121" s="14"/>
    </row>
    <row r="122" spans="1:9" ht="15" customHeight="1" x14ac:dyDescent="0.2">
      <c r="C122" s="14"/>
      <c r="D122" s="14"/>
    </row>
  </sheetData>
  <mergeCells count="13">
    <mergeCell ref="A8:D8"/>
    <mergeCell ref="A2:I2"/>
    <mergeCell ref="A3:I3"/>
    <mergeCell ref="A4:I4"/>
    <mergeCell ref="A5:I5"/>
    <mergeCell ref="A6:I6"/>
    <mergeCell ref="O17:AB17"/>
    <mergeCell ref="A9:A10"/>
    <mergeCell ref="B9:B10"/>
    <mergeCell ref="C9:D9"/>
    <mergeCell ref="E9:F9"/>
    <mergeCell ref="G9:H9"/>
    <mergeCell ref="I9:I10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Z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5"/>
  <cols>
    <col min="1" max="1" width="26.7109375" style="1" customWidth="1"/>
    <col min="2" max="2" width="11.7109375" style="25" customWidth="1"/>
    <col min="3" max="9" width="17.7109375" style="1" customWidth="1"/>
    <col min="10" max="10" width="12.85546875" style="1" bestFit="1" customWidth="1"/>
    <col min="11" max="16384" width="9.140625" style="1"/>
  </cols>
  <sheetData>
    <row r="2" spans="1:12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37"/>
      <c r="K2" s="2"/>
      <c r="L2" s="12"/>
    </row>
    <row r="3" spans="1:12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37"/>
      <c r="K3" s="2"/>
      <c r="L3" s="12"/>
    </row>
    <row r="4" spans="1:12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37"/>
      <c r="K4" s="2"/>
      <c r="L4" s="12"/>
    </row>
    <row r="5" spans="1:12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37"/>
    </row>
    <row r="6" spans="1:12" ht="15" customHeight="1" x14ac:dyDescent="0.25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37"/>
    </row>
    <row r="7" spans="1:12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2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29" t="s">
        <v>89</v>
      </c>
      <c r="J8" s="15"/>
    </row>
    <row r="9" spans="1:12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</row>
    <row r="10" spans="1:12" s="17" customFormat="1" ht="15" customHeight="1" x14ac:dyDescent="0.25">
      <c r="A10" s="56"/>
      <c r="B10" s="56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7"/>
    </row>
    <row r="11" spans="1:12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3"/>
    </row>
    <row r="12" spans="1:12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3"/>
    </row>
    <row r="13" spans="1:12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3"/>
    </row>
    <row r="14" spans="1:12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3"/>
    </row>
    <row r="15" spans="1:12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3"/>
    </row>
    <row r="16" spans="1:12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3"/>
    </row>
    <row r="17" spans="1:26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3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3"/>
    </row>
    <row r="19" spans="1:26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3"/>
    </row>
    <row r="20" spans="1:26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3"/>
    </row>
    <row r="21" spans="1:26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3"/>
    </row>
    <row r="22" spans="1:26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3"/>
    </row>
    <row r="23" spans="1:26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3"/>
    </row>
    <row r="24" spans="1:26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3"/>
    </row>
    <row r="25" spans="1:26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3"/>
    </row>
    <row r="26" spans="1:26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3"/>
    </row>
    <row r="27" spans="1:26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3"/>
    </row>
    <row r="28" spans="1:26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3"/>
    </row>
    <row r="29" spans="1:26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3"/>
    </row>
    <row r="30" spans="1:26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3"/>
    </row>
    <row r="31" spans="1:26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3"/>
    </row>
    <row r="32" spans="1:26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3"/>
    </row>
    <row r="33" spans="1:10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"/>
    </row>
    <row r="34" spans="1:10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3"/>
    </row>
    <row r="35" spans="1:10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3"/>
    </row>
    <row r="36" spans="1:10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3"/>
    </row>
    <row r="37" spans="1:10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3"/>
    </row>
    <row r="38" spans="1:10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3"/>
    </row>
    <row r="39" spans="1:10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3"/>
    </row>
    <row r="40" spans="1:10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3"/>
    </row>
    <row r="41" spans="1:10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3"/>
    </row>
    <row r="42" spans="1:10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3"/>
    </row>
    <row r="43" spans="1:10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3"/>
    </row>
    <row r="44" spans="1:10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3"/>
    </row>
    <row r="45" spans="1:10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3"/>
    </row>
    <row r="46" spans="1:10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3"/>
    </row>
    <row r="47" spans="1:10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3"/>
    </row>
    <row r="48" spans="1:10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3"/>
    </row>
    <row r="49" spans="1:10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3"/>
    </row>
    <row r="50" spans="1:10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3"/>
    </row>
    <row r="51" spans="1:10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3"/>
    </row>
    <row r="52" spans="1:10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3"/>
    </row>
    <row r="53" spans="1:10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3"/>
    </row>
    <row r="54" spans="1:10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3"/>
    </row>
    <row r="55" spans="1:10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3"/>
    </row>
    <row r="56" spans="1:10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3"/>
    </row>
    <row r="57" spans="1:10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3"/>
    </row>
    <row r="58" spans="1:10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3"/>
    </row>
    <row r="59" spans="1:10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3"/>
    </row>
    <row r="60" spans="1:10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3"/>
    </row>
    <row r="61" spans="1:10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3"/>
    </row>
    <row r="62" spans="1:10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3"/>
    </row>
    <row r="63" spans="1:10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3"/>
    </row>
    <row r="64" spans="1:10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3"/>
    </row>
    <row r="65" spans="1:10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3"/>
    </row>
    <row r="66" spans="1:10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3"/>
    </row>
    <row r="67" spans="1:10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3"/>
    </row>
    <row r="68" spans="1:10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3"/>
    </row>
    <row r="69" spans="1:10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3"/>
    </row>
    <row r="70" spans="1:10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3"/>
    </row>
    <row r="71" spans="1:10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3"/>
    </row>
    <row r="72" spans="1:10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3"/>
    </row>
    <row r="73" spans="1:10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3"/>
    </row>
    <row r="74" spans="1:10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3"/>
    </row>
    <row r="75" spans="1:10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3"/>
    </row>
    <row r="76" spans="1:10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3"/>
    </row>
    <row r="77" spans="1:10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3"/>
    </row>
    <row r="78" spans="1:10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3"/>
    </row>
    <row r="79" spans="1:10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3"/>
    </row>
    <row r="80" spans="1:10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3"/>
    </row>
    <row r="81" spans="1:10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3"/>
    </row>
    <row r="82" spans="1:10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3"/>
    </row>
    <row r="83" spans="1:10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3"/>
    </row>
    <row r="84" spans="1:10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3"/>
    </row>
    <row r="85" spans="1:10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3"/>
    </row>
    <row r="86" spans="1:10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3"/>
    </row>
    <row r="87" spans="1:10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3"/>
    </row>
    <row r="88" spans="1:10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3"/>
    </row>
    <row r="89" spans="1:10" ht="17.25" customHeight="1" x14ac:dyDescent="0.25">
      <c r="A89" s="22" t="s">
        <v>0</v>
      </c>
      <c r="B89" s="27">
        <v>1.0000000000000002</v>
      </c>
      <c r="C89" s="23">
        <f t="shared" ref="C89:I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</row>
    <row r="90" spans="1:10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</row>
    <row r="91" spans="1:10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</row>
    <row r="92" spans="1:10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</row>
    <row r="93" spans="1:10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</row>
    <row r="94" spans="1:10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</row>
    <row r="95" spans="1:10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</row>
    <row r="96" spans="1:10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</row>
    <row r="97" spans="1:9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</row>
    <row r="98" spans="1:9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</row>
    <row r="99" spans="1:9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</row>
    <row r="100" spans="1:9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</row>
    <row r="101" spans="1:9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</row>
    <row r="102" spans="1:9" s="24" customFormat="1" ht="15" customHeight="1" x14ac:dyDescent="0.2">
      <c r="B102" s="26"/>
    </row>
    <row r="103" spans="1:9" s="24" customFormat="1" ht="15" customHeight="1" x14ac:dyDescent="0.2">
      <c r="B103" s="26"/>
    </row>
    <row r="104" spans="1:9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</row>
    <row r="105" spans="1:9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</row>
    <row r="106" spans="1:9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</row>
    <row r="107" spans="1:9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</row>
    <row r="108" spans="1:9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</row>
    <row r="109" spans="1:9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</row>
    <row r="110" spans="1:9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</row>
    <row r="111" spans="1:9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</row>
    <row r="112" spans="1:9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</row>
    <row r="113" spans="1:9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</row>
    <row r="114" spans="1:9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</row>
    <row r="115" spans="1:9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</row>
    <row r="116" spans="1:9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</row>
    <row r="117" spans="1:9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</row>
    <row r="118" spans="1:9" ht="15" customHeight="1" x14ac:dyDescent="0.25">
      <c r="C118" s="14"/>
      <c r="D118" s="14"/>
    </row>
    <row r="119" spans="1:9" ht="15" customHeight="1" x14ac:dyDescent="0.25">
      <c r="C119" s="14"/>
      <c r="D119" s="14"/>
    </row>
    <row r="120" spans="1:9" ht="15" customHeight="1" x14ac:dyDescent="0.25">
      <c r="B120" s="1"/>
      <c r="C120" s="14"/>
      <c r="D120" s="14"/>
    </row>
    <row r="121" spans="1:9" ht="15" customHeight="1" x14ac:dyDescent="0.25">
      <c r="B121" s="1"/>
      <c r="C121" s="14"/>
      <c r="D121" s="14"/>
    </row>
    <row r="122" spans="1:9" ht="15" customHeight="1" x14ac:dyDescent="0.25">
      <c r="B122" s="1"/>
      <c r="C122" s="14"/>
      <c r="D122" s="14"/>
    </row>
    <row r="123" spans="1:9" ht="15" customHeight="1" x14ac:dyDescent="0.25">
      <c r="B123" s="1"/>
      <c r="C123" s="14"/>
      <c r="D123" s="14"/>
    </row>
  </sheetData>
  <mergeCells count="13">
    <mergeCell ref="A8:D8"/>
    <mergeCell ref="A2:I2"/>
    <mergeCell ref="A3:I3"/>
    <mergeCell ref="A4:I4"/>
    <mergeCell ref="A5:I5"/>
    <mergeCell ref="A6:I6"/>
    <mergeCell ref="M17:Z17"/>
    <mergeCell ref="A9:A10"/>
    <mergeCell ref="B9:B10"/>
    <mergeCell ref="C9:D9"/>
    <mergeCell ref="E9:F9"/>
    <mergeCell ref="G9:H9"/>
    <mergeCell ref="I9:I10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7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7"/>
      <c r="M4" s="2"/>
      <c r="N4" s="12"/>
    </row>
    <row r="5" spans="1:14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7"/>
    </row>
    <row r="6" spans="1:14" ht="15" customHeight="1" x14ac:dyDescent="0.25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52" t="s">
        <v>91</v>
      </c>
      <c r="K9" s="53"/>
      <c r="L9" s="16"/>
    </row>
    <row r="10" spans="1:14" s="17" customFormat="1" ht="15" customHeight="1" x14ac:dyDescent="0.25">
      <c r="A10" s="56"/>
      <c r="B10" s="56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7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A8:D8"/>
    <mergeCell ref="A2:K2"/>
    <mergeCell ref="A3:K3"/>
    <mergeCell ref="A4:K4"/>
    <mergeCell ref="A5:K5"/>
    <mergeCell ref="A6:K6"/>
    <mergeCell ref="Q17:AD17"/>
    <mergeCell ref="I9:I10"/>
    <mergeCell ref="A9:A10"/>
    <mergeCell ref="B9:B10"/>
    <mergeCell ref="C9:D9"/>
    <mergeCell ref="E9:F9"/>
    <mergeCell ref="J9:K9"/>
    <mergeCell ref="G9:H9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7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7"/>
      <c r="M4" s="2"/>
      <c r="N4" s="12"/>
    </row>
    <row r="5" spans="1:14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7"/>
    </row>
    <row r="6" spans="1:14" ht="15" customHeight="1" x14ac:dyDescent="0.25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52" t="s">
        <v>91</v>
      </c>
      <c r="K9" s="53"/>
      <c r="L9" s="16"/>
    </row>
    <row r="10" spans="1:14" s="17" customFormat="1" ht="15" customHeight="1" x14ac:dyDescent="0.25">
      <c r="A10" s="56"/>
      <c r="B10" s="56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7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A8:D8"/>
    <mergeCell ref="A2:K2"/>
    <mergeCell ref="A3:K3"/>
    <mergeCell ref="A4:K4"/>
    <mergeCell ref="A5:K5"/>
    <mergeCell ref="A6:K6"/>
    <mergeCell ref="Q17:AD17"/>
    <mergeCell ref="I9:I10"/>
    <mergeCell ref="A9:A10"/>
    <mergeCell ref="B9:B10"/>
    <mergeCell ref="C9:D9"/>
    <mergeCell ref="E9:F9"/>
    <mergeCell ref="J9:K9"/>
    <mergeCell ref="G9:H9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  <c r="M2" s="2"/>
      <c r="N2" s="12"/>
    </row>
    <row r="3" spans="1:14" ht="15" customHeight="1" x14ac:dyDescent="0.25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7"/>
      <c r="M3" s="2"/>
      <c r="N3" s="12"/>
    </row>
    <row r="4" spans="1:14" ht="1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7"/>
      <c r="M4" s="2"/>
      <c r="N4" s="12"/>
    </row>
    <row r="5" spans="1:14" ht="15" customHeight="1" x14ac:dyDescent="0.2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7"/>
    </row>
    <row r="6" spans="1:14" ht="15" customHeight="1" x14ac:dyDescent="0.25">
      <c r="A6" s="51" t="s">
        <v>92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54" t="s">
        <v>90</v>
      </c>
      <c r="B8" s="54"/>
      <c r="C8" s="54"/>
      <c r="D8" s="54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5" t="s">
        <v>6</v>
      </c>
      <c r="B9" s="55" t="s">
        <v>101</v>
      </c>
      <c r="C9" s="52" t="s">
        <v>86</v>
      </c>
      <c r="D9" s="53"/>
      <c r="E9" s="52" t="s">
        <v>87</v>
      </c>
      <c r="F9" s="53"/>
      <c r="G9" s="52" t="s">
        <v>88</v>
      </c>
      <c r="H9" s="53"/>
      <c r="I9" s="55" t="s">
        <v>7</v>
      </c>
      <c r="J9" s="52" t="s">
        <v>91</v>
      </c>
      <c r="K9" s="53"/>
      <c r="L9" s="16"/>
    </row>
    <row r="10" spans="1:14" s="17" customFormat="1" ht="15" customHeight="1" x14ac:dyDescent="0.25">
      <c r="A10" s="56"/>
      <c r="B10" s="56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7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A8:D8"/>
    <mergeCell ref="A2:K2"/>
    <mergeCell ref="A3:K3"/>
    <mergeCell ref="A4:K4"/>
    <mergeCell ref="A5:K5"/>
    <mergeCell ref="A6:K6"/>
    <mergeCell ref="Q17:AD17"/>
    <mergeCell ref="I9:I10"/>
    <mergeCell ref="A9:A10"/>
    <mergeCell ref="B9:B10"/>
    <mergeCell ref="C9:D9"/>
    <mergeCell ref="E9:F9"/>
    <mergeCell ref="J9:K9"/>
    <mergeCell ref="G9:H9"/>
  </mergeCells>
  <pageMargins left="0" right="0" top="0" bottom="0" header="0" footer="0"/>
  <pageSetup paperSize="189" scale="53" fitToHeight="2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D A A B Q S w M E F A A C A A g A x 4 S s V F l Y 3 q 2 n A A A A + A A A A B I A H A B D b 2 5 m a W c v U G F j a 2 F n Z S 5 4 b W w g o h g A K K A U A A A A A A A A A A A A A A A A A A A A A A A A A A A A h Y 9 B D o I w F A W v Q r q n n 6 I S J Z + S 6 F Y S o 4 l x 2 5 Q K j V A I F O F u L j y S V 5 B E U X c u 3 2 Q W 8 x 6 3 O 8 Z D W T h X 1 b S 6 M h F h 1 C O O M r J K t c k i 0 t m z u y Q x x 5 2 Q F 5 E p Z 5 R N G w 5 t G p H c 2 j o E 6 P u e 9 j N a N R n 4 n s f g l G w P M l e l I B 9 Z / 5 d d b V o r j F S E 4 / E V w 3 0 a M L p g K 5 / O A 4 Y w Y U y 0 + S r + W E w 9 h B + I m 6 6 w X a N 4 b d 3 1 H m G a C O 8 X / A l Q S w M E F A A C A A g A x 4 S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e E r F R k s j s w w g A A A O 0 A A A A T A B w A R m 9 y b X V s Y X M v U 2 V j d G l v b j E u b S C i G A A o o B Q A A A A A A A A A A A A A A A A A A A A A A A A A A A B N j r G K g 0 A Q h n v B d / h J d S m U n K R K S L G u u 2 E g 7 l 4 c N 2 l s w m X h B F G I v k G K g 3 s t X y y L a W 6 K m f 8 b + O A f / f f U D j 3 4 f T / 3 c R R H 4 8 / t 4 e + o 1 T h 5 H N D 5 K Y 4 Q R g / 9 8 t B D d / e P V L e d H z 9 W 1 1 1 z V N I e G 3 a a 5 H s n o j o 7 u l h u C l V a w 3 U l 6 o A o B C N k w 1 p V 8 5 + R F F h Y R u k M S f q i I G S b L G s K C g r l j u b f + W k h p C t T l M q w O C E X R n G t o F B Y B A e L s d k i g c g r J A G W 5 q t 1 H L X 9 v + b 7 F 1 B L A Q I t A B Q A A g A I A M e E r F R Z W N 6 t p w A A A P g A A A A S A A A A A A A A A A A A A A A A A A A A A A B D b 2 5 m a W c v U G F j a 2 F n Z S 5 4 b W x Q S w E C L Q A U A A I A C A D H h K x U D 8 r p q 6 Q A A A D p A A A A E w A A A A A A A A A A A A A A A A D z A A A A W 0 N v b n R l b n R f V H l w Z X N d L n h t b F B L A Q I t A B Q A A g A I A M e E r F R k s j s w w g A A A O 0 A A A A T A A A A A A A A A A A A A A A A A O Q B A A B G b 3 J t d W x h c y 9 T Z W N 0 a W 9 u M S 5 t U E s F B g A A A A A D A A M A w g A A A P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s K A A A A A A A A u Q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F c 3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Q b G F u a W x o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J U M T k 6 M z c 6 M z M u N z I 5 O D g z O V o i I C 8 + P E V u d H J 5 I F R 5 c G U 9 I k Z p b G x D b 2 x 1 b W 5 U e X B l c y I g V m F s d W U 9 I n N F Q V l H Q n d j S E J n P T 0 i I C 8 + P E V u d H J 5 I F R 5 c G U 9 I k Z p b G x D b 2 x 1 b W 5 O Y W 1 l c y I g V m F s d W U 9 I n N b J n F 1 b 3 Q 7 Q 2 9 u d G V u d C Z x d W 9 0 O y w m c X V v d D t O Y W 1 l J n F 1 b 3 Q 7 L C Z x d W 9 0 O 0 V 4 d G V u c 2 l v b i Z x d W 9 0 O y w m c X V v d D t E Y X R l I G F j Y 2 V z c 2 V k J n F 1 b 3 Q 7 L C Z x d W 9 0 O 0 R h d G U g b W 9 k a W Z p Z W Q m c X V v d D s s J n F 1 b 3 Q 7 R G F 0 Z S B j c m V h d G V k J n F 1 b 3 Q 7 L C Z x d W 9 0 O 0 Z v b G R l c i B Q Y X R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J n F 1 b 3 Q 7 R m 9 s Z G V y I F B h d G g m c X V v d D s s J n F 1 b 3 Q 7 T m F t Z S Z x d W 9 0 O 1 0 s J n F 1 b 3 Q 7 c X V l c n l S Z W x h d G l v b n N o a X B z J n F 1 b 3 Q 7 O l t d L C Z x d W 9 0 O 2 N v b H V t b k l k Z W 5 0 a X R p Z X M m c X V v d D s 6 W y Z x d W 9 0 O 1 N l Y 3 R p b 2 4 x L 1 R F c 3 R l L 0 Z v b n R l L n t D b 2 5 0 Z W 5 0 L D B 9 J n F 1 b 3 Q 7 L C Z x d W 9 0 O 1 N l Y 3 R p b 2 4 x L 1 R F c 3 R l L 0 Z v b n R l L n t O Y W 1 l L D F 9 J n F 1 b 3 Q 7 L C Z x d W 9 0 O 1 N l Y 3 R p b 2 4 x L 1 R F c 3 R l L 0 Z v b n R l L n t F e H R l b n N p b 2 4 s M n 0 m c X V v d D s s J n F 1 b 3 Q 7 U 2 V j d G l v b j E v V E V z d G U v R m 9 u d G U u e 0 R h d G U g Y W N j Z X N z Z W Q s M 3 0 m c X V v d D s s J n F 1 b 3 Q 7 U 2 V j d G l v b j E v V E V z d G U v R m 9 u d G U u e 0 R h d G U g b W 9 k a W Z p Z W Q s N H 0 m c X V v d D s s J n F 1 b 3 Q 7 U 2 V j d G l v b j E v V E V z d G U v R m 9 u d G U u e 0 R h d G U g Y 3 J l Y X R l Z C w 1 f S Z x d W 9 0 O y w m c X V v d D t T Z W N 0 a W 9 u M S 9 U R X N 0 Z S 9 G b 2 5 0 Z S 5 7 R m 9 s Z G V y I F B h d G g s N 3 0 m c X V v d D t d L C Z x d W 9 0 O 0 N v b H V t b k N v d W 5 0 J n F 1 b 3 Q 7 O j c s J n F 1 b 3 Q 7 S 2 V 5 Q 2 9 s d W 1 u T m F t Z X M m c X V v d D s 6 W y Z x d W 9 0 O 0 Z v b G R l c i B Q Y X R o J n F 1 b 3 Q 7 L C Z x d W 9 0 O 0 5 h b W U m c X V v d D t d L C Z x d W 9 0 O 0 N v b H V t b k l k Z W 5 0 a X R p Z X M m c X V v d D s 6 W y Z x d W 9 0 O 1 N l Y 3 R p b 2 4 x L 1 R F c 3 R l L 0 Z v b n R l L n t D b 2 5 0 Z W 5 0 L D B 9 J n F 1 b 3 Q 7 L C Z x d W 9 0 O 1 N l Y 3 R p b 2 4 x L 1 R F c 3 R l L 0 Z v b n R l L n t O Y W 1 l L D F 9 J n F 1 b 3 Q 7 L C Z x d W 9 0 O 1 N l Y 3 R p b 2 4 x L 1 R F c 3 R l L 0 Z v b n R l L n t F e H R l b n N p b 2 4 s M n 0 m c X V v d D s s J n F 1 b 3 Q 7 U 2 V j d G l v b j E v V E V z d G U v R m 9 u d G U u e 0 R h d G U g Y W N j Z X N z Z W Q s M 3 0 m c X V v d D s s J n F 1 b 3 Q 7 U 2 V j d G l v b j E v V E V z d G U v R m 9 u d G U u e 0 R h d G U g b W 9 k a W Z p Z W Q s N H 0 m c X V v d D s s J n F 1 b 3 Q 7 U 2 V j d G l v b j E v V E V z d G U v R m 9 u d G U u e 0 R h d G U g Y 3 J l Y X R l Z C w 1 f S Z x d W 9 0 O y w m c X V v d D t T Z W N 0 a W 9 u M S 9 U R X N 0 Z S 9 G b 2 5 0 Z S 5 7 R m 9 s Z G V y I F B h d G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F c 3 R l L 0 Z v b n R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e P K u V k G v x H g U s 0 i r 7 g G f A A A A A A A g A A A A A A A 2 Y A A M A A A A A Q A A A A f O U l X J L i O 4 w c r U / r n g m L z A A A A A A E g A A A o A A A A B A A A A A f o o y c s y Y i F x y B 4 U K A H 2 0 r U A A A A E Z S i 4 B y t O w / U 9 d e z A K b J v 4 D Y z M p c a d v j 8 R L Z F X b 9 S W N 5 9 0 k X N n N k s o n h 1 f Y S + K S 9 S p i 2 y m B n c D g z S R m K f q l G S p s w J P d b u q 3 U w f 2 o 1 3 4 B E l L F A A A A M 3 L / H / v I 6 g 2 P o u 9 a T W u k u e X g p J p < / D a t a M a s h u p > 
</file>

<file path=customXml/itemProps1.xml><?xml version="1.0" encoding="utf-8"?>
<ds:datastoreItem xmlns:ds="http://schemas.openxmlformats.org/officeDocument/2006/customXml" ds:itemID="{1838CBB2-D144-4A05-B3BF-0102B179A5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2024</vt:lpstr>
      <vt:lpstr>'01'!Area_de_impressao</vt:lpstr>
      <vt:lpstr>'02'!Area_de_impressao</vt:lpstr>
      <vt:lpstr>'03'!Area_de_impressao</vt:lpstr>
      <vt:lpstr>'04'!Area_de_impressao</vt:lpstr>
      <vt:lpstr>'05'!Area_de_impressao</vt:lpstr>
      <vt:lpstr>'06'!Area_de_impressao</vt:lpstr>
      <vt:lpstr>'07'!Area_de_impressao</vt:lpstr>
      <vt:lpstr>'08'!Area_de_impressao</vt:lpstr>
      <vt:lpstr>'09'!Area_de_impressao</vt:lpstr>
      <vt:lpstr>'10'!Area_de_impressao</vt:lpstr>
      <vt:lpstr>'11'!Area_de_impressao</vt:lpstr>
      <vt:lpstr>'12'!Area_de_impressao</vt:lpstr>
      <vt:lpstr>'2024'!Area_de_impressao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pedro.cypriano</dc:creator>
  <cp:lastModifiedBy>Luan Camargo Carneiro</cp:lastModifiedBy>
  <cp:lastPrinted>2023-02-24T19:57:27Z</cp:lastPrinted>
  <dcterms:created xsi:type="dcterms:W3CDTF">2020-03-04T20:23:32Z</dcterms:created>
  <dcterms:modified xsi:type="dcterms:W3CDTF">2024-04-23T15:12:29Z</dcterms:modified>
</cp:coreProperties>
</file>